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is documentos personales\Objetivos\2025\Absentismo\"/>
    </mc:Choice>
  </mc:AlternateContent>
  <xr:revisionPtr revIDLastSave="0" documentId="13_ncr:1_{2804820E-D6B6-4C05-AAE5-24E7D8DD1606}" xr6:coauthVersionLast="47" xr6:coauthVersionMax="47" xr10:uidLastSave="{00000000-0000-0000-0000-000000000000}"/>
  <bookViews>
    <workbookView xWindow="-120" yWindow="-120" windowWidth="29040" windowHeight="16440" firstSheet="2" activeTab="5" xr2:uid="{3A002F01-DD24-44F0-AA4A-2FFF418298F7}"/>
  </bookViews>
  <sheets>
    <sheet name="enero 26 ABSENTISMO " sheetId="3" r:id="rId1"/>
    <sheet name="Febrero 2026 ABSENTISMO" sheetId="4" r:id="rId2"/>
    <sheet name="Marzo 2026 Absentismo" sheetId="5" r:id="rId3"/>
    <sheet name="Abril 2026 Absentismo" sheetId="6" r:id="rId4"/>
    <sheet name="Mayo 2026 Absentismo" sheetId="7" r:id="rId5"/>
    <sheet name="Junio 2026 Absentismo" sheetId="9" r:id="rId6"/>
    <sheet name="Hoja1" sheetId="8" r:id="rId7"/>
    <sheet name="2025 ABSENTISMO NÓMINA" sheetId="1" r:id="rId8"/>
    <sheet name="2025 ABSENTISMO RR.HH." sheetId="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81" i="9" l="1"/>
  <c r="AO82" i="9"/>
  <c r="AO83" i="9"/>
  <c r="AO80" i="9"/>
  <c r="AE81" i="9"/>
  <c r="AE82" i="9"/>
  <c r="AE83" i="9"/>
  <c r="AE80" i="9"/>
  <c r="U81" i="9"/>
  <c r="U82" i="9"/>
  <c r="U83" i="9"/>
  <c r="U80" i="9"/>
  <c r="Z80" i="9"/>
  <c r="P80" i="9"/>
  <c r="K80" i="9"/>
  <c r="AF27" i="9"/>
  <c r="AF26" i="9"/>
  <c r="AF25" i="9"/>
  <c r="AK18" i="9"/>
  <c r="AK17" i="9"/>
  <c r="AK16" i="9"/>
  <c r="AH11" i="9"/>
  <c r="Z79" i="7"/>
  <c r="P79" i="7"/>
  <c r="AK18" i="7"/>
  <c r="AK17" i="7"/>
  <c r="AK16" i="7"/>
  <c r="AO82" i="7"/>
  <c r="AE82" i="7"/>
  <c r="U82" i="7"/>
  <c r="AO81" i="7"/>
  <c r="AE81" i="7"/>
  <c r="U81" i="7"/>
  <c r="AO80" i="7"/>
  <c r="AE80" i="7"/>
  <c r="U80" i="7"/>
  <c r="AJ79" i="7"/>
  <c r="U79" i="7"/>
  <c r="AF27" i="7"/>
  <c r="AF26" i="7"/>
  <c r="AF25" i="7"/>
  <c r="AH11" i="7"/>
  <c r="AO81" i="6"/>
  <c r="AO80" i="6"/>
  <c r="AO79" i="6"/>
  <c r="AJ78" i="6"/>
  <c r="AE81" i="6"/>
  <c r="U81" i="6"/>
  <c r="AE80" i="6"/>
  <c r="U80" i="6"/>
  <c r="AE79" i="6"/>
  <c r="U79" i="6"/>
  <c r="Z78" i="6"/>
  <c r="AE78" i="6" s="1"/>
  <c r="U78" i="6"/>
  <c r="AF53" i="6"/>
  <c r="AF43" i="6"/>
  <c r="AF27" i="6"/>
  <c r="AF26" i="6"/>
  <c r="AF25" i="6"/>
  <c r="AK18" i="6"/>
  <c r="AK17" i="6"/>
  <c r="AK16" i="6"/>
  <c r="AH11" i="6"/>
  <c r="AM78" i="5"/>
  <c r="AM79" i="5"/>
  <c r="AM80" i="5"/>
  <c r="AC77" i="5"/>
  <c r="AH77" i="5"/>
  <c r="AM77" i="5" s="1"/>
  <c r="AK17" i="5"/>
  <c r="AK16" i="5"/>
  <c r="AK18" i="5"/>
  <c r="AC80" i="5"/>
  <c r="AC79" i="5"/>
  <c r="AC78" i="5"/>
  <c r="AF27" i="5"/>
  <c r="AF26" i="5"/>
  <c r="AF25" i="5"/>
  <c r="AH11" i="5"/>
  <c r="AK17" i="4"/>
  <c r="AK18" i="4"/>
  <c r="AK16" i="4"/>
  <c r="AC79" i="4"/>
  <c r="AC78" i="4"/>
  <c r="AC77" i="4"/>
  <c r="AF27" i="4"/>
  <c r="AF26" i="4"/>
  <c r="AF25" i="4"/>
  <c r="AH11" i="4"/>
  <c r="AH71" i="3"/>
  <c r="X71" i="3"/>
  <c r="S71" i="3"/>
  <c r="AC71" i="3" s="1"/>
  <c r="AF55" i="3"/>
  <c r="AF36" i="3"/>
  <c r="AF37" i="3"/>
  <c r="AF27" i="3"/>
  <c r="AH11" i="3"/>
  <c r="AL74" i="3"/>
  <c r="AC74" i="3"/>
  <c r="AL73" i="3"/>
  <c r="AC73" i="3"/>
  <c r="AL72" i="3"/>
  <c r="AC72" i="3"/>
  <c r="AF28" i="3"/>
  <c r="AF26" i="3"/>
  <c r="AE70" i="1"/>
  <c r="AE71" i="1"/>
  <c r="AE72" i="1"/>
  <c r="AA69" i="1" s="1"/>
  <c r="AE69" i="1" s="1"/>
  <c r="AE73" i="1"/>
  <c r="V70" i="1"/>
  <c r="V71" i="1"/>
  <c r="V72" i="1"/>
  <c r="V73" i="1"/>
  <c r="Q69" i="1"/>
  <c r="V69" i="1" s="1"/>
  <c r="L69" i="1"/>
  <c r="AB27" i="1"/>
  <c r="AB26" i="1"/>
  <c r="V11" i="2"/>
  <c r="AB36" i="1"/>
  <c r="AB35" i="1"/>
  <c r="T33" i="1"/>
  <c r="AB34" i="1"/>
  <c r="AB32" i="1"/>
  <c r="AB45" i="1"/>
  <c r="AO79" i="7" l="1"/>
  <c r="AE79" i="7"/>
  <c r="AO78" i="6"/>
  <c r="AC76" i="4"/>
  <c r="AL71" i="3"/>
  <c r="AB33" i="1"/>
</calcChain>
</file>

<file path=xl/sharedStrings.xml><?xml version="1.0" encoding="utf-8"?>
<sst xmlns="http://schemas.openxmlformats.org/spreadsheetml/2006/main" count="860" uniqueCount="171">
  <si>
    <t>Análisis del Periodo: AÑO 2025</t>
  </si>
  <si>
    <t>Antonio Almela Gozalbo</t>
  </si>
  <si>
    <t>Jefe División RR.HH. Y Organización</t>
  </si>
  <si>
    <t>Fecha de Emisión</t>
  </si>
  <si>
    <t>Variación</t>
  </si>
  <si>
    <t>Métrica</t>
  </si>
  <si>
    <t>Índice General de Absentismo</t>
  </si>
  <si>
    <t>1. Indicadores clave de rendimiento</t>
  </si>
  <si>
    <t>Número de procesos finalizados en el perodo</t>
  </si>
  <si>
    <t>Número de procesos de IT en el periodo</t>
  </si>
  <si>
    <t>Pendientes de alta en el periodo</t>
  </si>
  <si>
    <t>Número de días de baja en el periodo</t>
  </si>
  <si>
    <t>Enfermedad</t>
  </si>
  <si>
    <t>Accidente</t>
  </si>
  <si>
    <t>Número de accidentes en el periodo</t>
  </si>
  <si>
    <t>Maternidad / Paternidad</t>
  </si>
  <si>
    <t>Absentismo laboral por accidente</t>
  </si>
  <si>
    <t>Número de días de ausencia</t>
  </si>
  <si>
    <t>Coste del absentismo</t>
  </si>
  <si>
    <t>Coste salarial absentismo Enfermedad</t>
  </si>
  <si>
    <t>Coste salarial absentismo Accidente</t>
  </si>
  <si>
    <t>Hombres</t>
  </si>
  <si>
    <t>Mujeres</t>
  </si>
  <si>
    <t>Total</t>
  </si>
  <si>
    <t>Número de días de baja por accidente</t>
  </si>
  <si>
    <t>Plantilla media</t>
  </si>
  <si>
    <t>0.46%</t>
  </si>
  <si>
    <t>INFORME DE GESTIÓN DEL ABSENTISMO RR.HH.</t>
  </si>
  <si>
    <t>INFORME DE GESTIÓN DEL ABSENTISMO NÓMINA</t>
  </si>
  <si>
    <t>3. Absentismo</t>
  </si>
  <si>
    <t>2. Comparativa y tendencias</t>
  </si>
  <si>
    <t>4. Distribución del absentismo</t>
  </si>
  <si>
    <t>Absentismo laboral por Maternidad/Paternidad</t>
  </si>
  <si>
    <t>[999-230] Días enfermedad</t>
  </si>
  <si>
    <t>[999-238] Días Maternidad/Paternidad</t>
  </si>
  <si>
    <t>[999-249] Días no retribuidos otros</t>
  </si>
  <si>
    <t>5. Coste del absentismo</t>
  </si>
  <si>
    <t>Ejercicio</t>
  </si>
  <si>
    <t>Coste Absentismo</t>
  </si>
  <si>
    <t>Complemento de accidente</t>
  </si>
  <si>
    <t>Complemento de enfermedad</t>
  </si>
  <si>
    <t>Coste SS IT</t>
  </si>
  <si>
    <t>IT enfermedad cargo empresa</t>
  </si>
  <si>
    <t>Coste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</si>
  <si>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</si>
  <si>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</si>
  <si>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</si>
  <si>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</si>
  <si>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</si>
  <si>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</si>
  <si>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</si>
  <si>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</si>
  <si>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</si>
  <si>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</si>
  <si>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</si>
  <si>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</si>
  <si>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</si>
  <si>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Absentismo</t>
  </si>
  <si>
    <t>H. Teóricas</t>
  </si>
  <si>
    <t>H. Ausencia</t>
  </si>
  <si>
    <t>D. Laborables</t>
  </si>
  <si>
    <t>D. Naturales</t>
  </si>
  <si>
    <t>Departamento</t>
  </si>
  <si>
    <t>00001-Matrimonio</t>
  </si>
  <si>
    <t>00002-Traslado domicilio</t>
  </si>
  <si>
    <t>00003-Traslado domicilio a otra población</t>
  </si>
  <si>
    <t>00004-Fallecimiento parientes 1er grado</t>
  </si>
  <si>
    <t>00005-Fallecimiento parientes 2º grado</t>
  </si>
  <si>
    <t>00006-Enfermedad grave parientes 1er grado</t>
  </si>
  <si>
    <t>00007-Enfermedad grave parientes 2º grado</t>
  </si>
  <si>
    <t>00009-Permiso Médico</t>
  </si>
  <si>
    <t>00010-Enfermedad Comun</t>
  </si>
  <si>
    <t>00011-Asistencia médico familiar (1er grado)</t>
  </si>
  <si>
    <t>00014-Paternidad</t>
  </si>
  <si>
    <t>00021-Cumplimiento deber inexcusable</t>
  </si>
  <si>
    <t>00026-Asuntos particulares</t>
  </si>
  <si>
    <t>00027-Asuntos particulares por antigüedad</t>
  </si>
  <si>
    <t>00028-Días adicionales personal oficina</t>
  </si>
  <si>
    <t>00029-Ausencia sin compensación</t>
  </si>
  <si>
    <t>00030-Tutorías</t>
  </si>
  <si>
    <t>00032-Bolsa Horas compensadas</t>
  </si>
  <si>
    <t>00036-Bolsa Cambios de Turno Especiales</t>
  </si>
  <si>
    <t>00038-Licencia sin sueldo</t>
  </si>
  <si>
    <t>00039-Ausencia Pendiente Saldo 2024</t>
  </si>
  <si>
    <t>00043-Enfermedad</t>
  </si>
  <si>
    <t>00046-Accidente no Laboral</t>
  </si>
  <si>
    <t>00022-Crédito sindical  FESEP</t>
  </si>
  <si>
    <t>00023-Crédito sindical  UGT</t>
  </si>
  <si>
    <t>00024-Crédito sindical  CCOO</t>
  </si>
  <si>
    <t>00025-Permiso médico empresa-mutua</t>
  </si>
  <si>
    <t>00016-Lactancia hijo menor 12 meses acu</t>
  </si>
  <si>
    <t>00008-Fallecimiento 1er grado fuera provin</t>
  </si>
  <si>
    <t>00031-Examen título académico o prof</t>
  </si>
  <si>
    <t>Cod</t>
  </si>
  <si>
    <t>Trabajador</t>
  </si>
  <si>
    <t>Ausencia</t>
  </si>
  <si>
    <t>Fecha In</t>
  </si>
  <si>
    <t>Fecha fin</t>
  </si>
  <si>
    <t>Trab. Sustituto</t>
  </si>
  <si>
    <t>Fecha cont</t>
  </si>
  <si>
    <t>Ausencias por tipo de ausencia</t>
  </si>
  <si>
    <t>Plantilla media (Enero 2026)</t>
  </si>
  <si>
    <t>Enero 2026</t>
  </si>
  <si>
    <t>Enero 2025</t>
  </si>
  <si>
    <t>Días Absentismo</t>
  </si>
  <si>
    <t>Número de días laborables de ausencia</t>
  </si>
  <si>
    <t>Días laborables de ausencia</t>
  </si>
  <si>
    <t>6. Absentismo RR.HH.</t>
  </si>
  <si>
    <t>6.2 Horas de ausencia por día de la semana</t>
  </si>
  <si>
    <t>6.1 Evolución semanal de las horas de ausencia</t>
  </si>
  <si>
    <t>6.3 Número de ausencias por día de la semana</t>
  </si>
  <si>
    <t>6.4 Días laborables de ausencia por departamento</t>
  </si>
  <si>
    <t>6.5 Días laborables de ausencia por ausencia</t>
  </si>
  <si>
    <t>Análisis del Periodo: FEBRERO 2026</t>
  </si>
  <si>
    <t>Plantilla media (Febrero 2026)</t>
  </si>
  <si>
    <t>Coste salarial absentismo</t>
  </si>
  <si>
    <t>Media</t>
  </si>
  <si>
    <t>Febrero 2026</t>
  </si>
  <si>
    <t>Febrero 2025</t>
  </si>
  <si>
    <t>Días naturales trabajados</t>
  </si>
  <si>
    <t>Absentismo laboral</t>
  </si>
  <si>
    <t>Ejercicio / Mes</t>
  </si>
  <si>
    <t>6.1 Evolución mensual de las horas de ausencia</t>
  </si>
  <si>
    <t>6.2 Evolución semanal de las horas de ausencia</t>
  </si>
  <si>
    <t>Análisis del Periodo: MARZO 2026</t>
  </si>
  <si>
    <t>Plantilla media (Marzo 2026)</t>
  </si>
  <si>
    <t>Marzo 2026</t>
  </si>
  <si>
    <t>Marzo 2025</t>
  </si>
  <si>
    <t>Análisis del Periodo: ABRIL 2026</t>
  </si>
  <si>
    <t>Plantilla media (Abril 2026)</t>
  </si>
  <si>
    <t>Abril 2026</t>
  </si>
  <si>
    <t>Abril 2025</t>
  </si>
  <si>
    <t>6.1 Factor de Bradford por agrupación</t>
  </si>
  <si>
    <t>6.2 Evolución mensual de las horas de ausencia</t>
  </si>
  <si>
    <t>6.3 Evolución semanal de las horas de ausencia</t>
  </si>
  <si>
    <t>6.4 Número de ausencias por día de la semana</t>
  </si>
  <si>
    <t>6.5 Días laborables de ausencia por departamento</t>
  </si>
  <si>
    <t>6.6 Días laborables de ausencia por ausencia</t>
  </si>
  <si>
    <t>ABSENTISMO GENERAL</t>
  </si>
  <si>
    <t>1 Trimestre</t>
  </si>
  <si>
    <t>2 Trimestre</t>
  </si>
  <si>
    <t>3 Trimestre</t>
  </si>
  <si>
    <t>4 Trimestre</t>
  </si>
  <si>
    <t>Año</t>
  </si>
  <si>
    <t>España</t>
  </si>
  <si>
    <t>ABSENTISMO LABORAL POR IT</t>
  </si>
  <si>
    <t>APCS</t>
  </si>
  <si>
    <t>C. Val.</t>
  </si>
  <si>
    <t>ABSENTISMO LABORAL GENERAL SECTOR 52 Almacenamiento y actividades anexas al transporte</t>
  </si>
  <si>
    <t>ABSENTISMO LABORAL POR IT SECTOR 52 Almacenamiento y actividades anexas al transporte</t>
  </si>
  <si>
    <t>Sector</t>
  </si>
  <si>
    <t>PortCastelló</t>
  </si>
  <si>
    <r>
      <t xml:space="preserve">7. Comparativas </t>
    </r>
    <r>
      <rPr>
        <sz val="11"/>
        <color theme="3" tint="0.249977111117893"/>
        <rFont val="Calibri"/>
        <family val="2"/>
      </rPr>
      <t>(Fuente informe Randstad sobre absentismo laboral)</t>
    </r>
  </si>
  <si>
    <t>Análisis del Periodo: MAYO 2026</t>
  </si>
  <si>
    <t>Plantilla media (Mayo 2026)</t>
  </si>
  <si>
    <t>Mayo 2026</t>
  </si>
  <si>
    <t>Mayo 2025</t>
  </si>
  <si>
    <t>[999-230] Enfermedad</t>
  </si>
  <si>
    <t>[999-238] Maternidad/Paternidad</t>
  </si>
  <si>
    <t>[999-249] No retribuidos otros</t>
  </si>
  <si>
    <t>2.17%</t>
  </si>
  <si>
    <t>6.4 Número de horas/días ausencia por día de la semana</t>
  </si>
  <si>
    <t>6.6 Días naturales de ausencia por ausencia</t>
  </si>
  <si>
    <t>Análisis del Periodo: JUNIO 2026</t>
  </si>
  <si>
    <t>Plantilla media (Junio 2026)</t>
  </si>
  <si>
    <t>Junio 2026</t>
  </si>
  <si>
    <t>Junio 2025</t>
  </si>
  <si>
    <t>bsentismo</t>
  </si>
  <si>
    <t>Media Anual</t>
  </si>
  <si>
    <t>Horas de Ausencia</t>
  </si>
  <si>
    <t>Absentismo Laboral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</si>
</sst>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20"/>
      <color theme="1"/>
      <name val="Calibri"/>
      <family val="2"/>
    </font>
    <font>
      <sz val="12"/>
      <color theme="1"/>
      <name val="Calibri"/>
      <family val="2"/>
    </font>
    <font>
      <sz val="16"/>
      <color theme="1"/>
      <name val="Calibri"/>
      <family val="2"/>
    </font>
    <font>
      <sz val="16"/>
      <color theme="1"/>
      <name val="Aptos Narrow"/>
      <family val="2"/>
      <scheme val="minor"/>
    </font>
    <font>
      <sz val="9"/>
      <color theme="1"/>
      <name val="Calibri"/>
      <family val="2"/>
    </font>
    <font>
      <sz val="16"/>
      <color theme="3" tint="0.249977111117893"/>
      <name val="Calibri"/>
      <family val="2"/>
    </font>
    <font>
      <sz val="10"/>
      <color theme="1"/>
      <name val="Calibri"/>
      <family val="2"/>
    </font>
    <font>
      <sz val="8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color theme="6" tint="0.39997558519241921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color rgb="FF00B050"/>
      <name val="Calibri"/>
      <family val="2"/>
    </font>
    <font>
      <sz val="11"/>
      <color theme="3" tint="0.249977111117893"/>
      <name val="Calibri"/>
      <family val="2"/>
    </font>
    <font>
      <sz val="18"/>
      <color theme="1"/>
      <name val="Aptos Narrow"/>
      <family val="2"/>
      <scheme val="minor"/>
    </font>
    <font>
      <sz val="36"/>
      <color theme="3" tint="0.49998474074526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ED7AA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theme="3" tint="0.24994659260841701"/>
      </left>
      <right style="medium">
        <color theme="3" tint="0.24994659260841701"/>
      </right>
      <top style="medium">
        <color theme="3" tint="0.24994659260841701"/>
      </top>
      <bottom style="medium">
        <color theme="3" tint="0.24994659260841701"/>
      </bottom>
      <diagonal/>
    </border>
    <border>
      <left style="medium">
        <color theme="3" tint="0.24994659260841701"/>
      </left>
      <right/>
      <top style="medium">
        <color theme="3" tint="0.24994659260841701"/>
      </top>
      <bottom style="medium">
        <color theme="3" tint="0.24994659260841701"/>
      </bottom>
      <diagonal/>
    </border>
    <border>
      <left/>
      <right/>
      <top style="medium">
        <color theme="3" tint="0.24994659260841701"/>
      </top>
      <bottom style="medium">
        <color theme="3" tint="0.24994659260841701"/>
      </bottom>
      <diagonal/>
    </border>
    <border>
      <left/>
      <right style="medium">
        <color theme="3" tint="0.24994659260841701"/>
      </right>
      <top style="medium">
        <color theme="3" tint="0.24994659260841701"/>
      </top>
      <bottom style="medium">
        <color theme="3" tint="0.2499465926084170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5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 wrapText="1"/>
    </xf>
    <xf numFmtId="0" fontId="7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left"/>
    </xf>
    <xf numFmtId="0" fontId="0" fillId="0" borderId="3" xfId="0" applyBorder="1"/>
    <xf numFmtId="4" fontId="0" fillId="0" borderId="3" xfId="0" applyNumberFormat="1" applyBorder="1"/>
    <xf numFmtId="0" fontId="10" fillId="0" borderId="2" xfId="0" applyFont="1" applyBorder="1"/>
    <xf numFmtId="0" fontId="10" fillId="0" borderId="3" xfId="0" applyFont="1" applyBorder="1"/>
    <xf numFmtId="0" fontId="1" fillId="0" borderId="0" xfId="0" applyFont="1"/>
    <xf numFmtId="4" fontId="0" fillId="0" borderId="0" xfId="0" applyNumberFormat="1"/>
    <xf numFmtId="0" fontId="17" fillId="0" borderId="0" xfId="0" applyFont="1"/>
    <xf numFmtId="0" fontId="13" fillId="0" borderId="23" xfId="0" applyFont="1" applyBorder="1"/>
    <xf numFmtId="10" fontId="14" fillId="0" borderId="23" xfId="0" applyNumberFormat="1" applyFont="1" applyBorder="1"/>
    <xf numFmtId="10" fontId="15" fillId="0" borderId="23" xfId="0" applyNumberFormat="1" applyFont="1" applyBorder="1"/>
    <xf numFmtId="0" fontId="13" fillId="0" borderId="0" xfId="0" applyFont="1"/>
    <xf numFmtId="10" fontId="14" fillId="0" borderId="0" xfId="0" applyNumberFormat="1" applyFont="1"/>
    <xf numFmtId="10" fontId="15" fillId="0" borderId="0" xfId="0" applyNumberFormat="1" applyFont="1"/>
    <xf numFmtId="0" fontId="9" fillId="0" borderId="0" xfId="0" applyFont="1"/>
    <xf numFmtId="0" fontId="0" fillId="0" borderId="0" xfId="0" applyAlignment="1">
      <alignment horizontal="left"/>
    </xf>
    <xf numFmtId="4" fontId="0" fillId="0" borderId="0" xfId="0" applyNumberFormat="1" applyAlignment="1">
      <alignment horizontal="center"/>
    </xf>
    <xf numFmtId="10" fontId="14" fillId="0" borderId="0" xfId="0" applyNumberFormat="1" applyFont="1" applyAlignment="1">
      <alignment horizontal="center"/>
    </xf>
    <xf numFmtId="0" fontId="13" fillId="6" borderId="29" xfId="0" applyFont="1" applyFill="1" applyBorder="1" applyAlignment="1">
      <alignment vertical="center"/>
    </xf>
    <xf numFmtId="0" fontId="13" fillId="6" borderId="0" xfId="0" applyFont="1" applyFill="1" applyAlignment="1">
      <alignment vertical="center"/>
    </xf>
    <xf numFmtId="0" fontId="0" fillId="3" borderId="8" xfId="0" applyFill="1" applyBorder="1"/>
    <xf numFmtId="0" fontId="7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3" fillId="0" borderId="8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10" fontId="0" fillId="0" borderId="8" xfId="0" applyNumberForma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0" fontId="12" fillId="0" borderId="2" xfId="0" applyNumberFormat="1" applyFont="1" applyBorder="1" applyAlignment="1">
      <alignment horizontal="center" vertical="center"/>
    </xf>
    <xf numFmtId="10" fontId="12" fillId="0" borderId="3" xfId="0" applyNumberFormat="1" applyFont="1" applyBorder="1" applyAlignment="1">
      <alignment horizontal="center" vertical="center"/>
    </xf>
    <xf numFmtId="10" fontId="12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0" fontId="1" fillId="0" borderId="2" xfId="0" applyNumberFormat="1" applyFont="1" applyBorder="1" applyAlignment="1">
      <alignment horizontal="center" vertical="center"/>
    </xf>
    <xf numFmtId="10" fontId="1" fillId="0" borderId="3" xfId="0" applyNumberFormat="1" applyFont="1" applyBorder="1" applyAlignment="1">
      <alignment horizontal="center" vertical="center"/>
    </xf>
    <xf numFmtId="10" fontId="1" fillId="0" borderId="4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3" fontId="0" fillId="0" borderId="2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10" fontId="0" fillId="0" borderId="2" xfId="0" applyNumberFormat="1" applyBorder="1" applyAlignment="1">
      <alignment horizontal="center"/>
    </xf>
    <xf numFmtId="10" fontId="0" fillId="0" borderId="3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10" fontId="1" fillId="0" borderId="2" xfId="0" applyNumberFormat="1" applyFont="1" applyBorder="1" applyAlignment="1">
      <alignment horizontal="center"/>
    </xf>
    <xf numFmtId="10" fontId="1" fillId="0" borderId="3" xfId="0" applyNumberFormat="1" applyFont="1" applyBorder="1" applyAlignment="1">
      <alignment horizontal="center"/>
    </xf>
    <xf numFmtId="10" fontId="1" fillId="0" borderId="4" xfId="0" applyNumberFormat="1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164" fontId="1" fillId="0" borderId="1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3" fillId="0" borderId="24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1" fontId="13" fillId="0" borderId="26" xfId="0" applyNumberFormat="1" applyFont="1" applyBorder="1" applyAlignment="1">
      <alignment horizontal="center"/>
    </xf>
    <xf numFmtId="1" fontId="13" fillId="0" borderId="27" xfId="0" applyNumberFormat="1" applyFont="1" applyBorder="1" applyAlignment="1">
      <alignment horizontal="center"/>
    </xf>
    <xf numFmtId="17" fontId="13" fillId="0" borderId="10" xfId="0" applyNumberFormat="1" applyFont="1" applyBorder="1" applyAlignment="1">
      <alignment horizontal="center"/>
    </xf>
    <xf numFmtId="17" fontId="13" fillId="0" borderId="12" xfId="0" applyNumberFormat="1" applyFont="1" applyBorder="1" applyAlignment="1">
      <alignment horizontal="center"/>
    </xf>
    <xf numFmtId="17" fontId="13" fillId="0" borderId="11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3" fillId="0" borderId="10" xfId="0" applyFont="1" applyBorder="1"/>
    <xf numFmtId="0" fontId="13" fillId="0" borderId="12" xfId="0" applyFont="1" applyBorder="1"/>
    <xf numFmtId="0" fontId="13" fillId="0" borderId="11" xfId="0" applyFont="1" applyBorder="1"/>
    <xf numFmtId="4" fontId="13" fillId="0" borderId="10" xfId="0" applyNumberFormat="1" applyFont="1" applyBorder="1" applyAlignment="1">
      <alignment horizontal="center"/>
    </xf>
    <xf numFmtId="4" fontId="13" fillId="0" borderId="12" xfId="0" applyNumberFormat="1" applyFont="1" applyBorder="1" applyAlignment="1">
      <alignment horizontal="center"/>
    </xf>
    <xf numFmtId="4" fontId="13" fillId="0" borderId="11" xfId="0" applyNumberFormat="1" applyFont="1" applyBorder="1" applyAlignment="1">
      <alignment horizontal="center"/>
    </xf>
    <xf numFmtId="10" fontId="14" fillId="0" borderId="10" xfId="0" applyNumberFormat="1" applyFont="1" applyBorder="1" applyAlignment="1">
      <alignment horizontal="center"/>
    </xf>
    <xf numFmtId="10" fontId="14" fillId="0" borderId="12" xfId="0" applyNumberFormat="1" applyFont="1" applyBorder="1" applyAlignment="1">
      <alignment horizontal="center"/>
    </xf>
    <xf numFmtId="10" fontId="14" fillId="0" borderId="11" xfId="0" applyNumberFormat="1" applyFont="1" applyBorder="1" applyAlignment="1">
      <alignment horizontal="center"/>
    </xf>
    <xf numFmtId="10" fontId="15" fillId="0" borderId="10" xfId="0" applyNumberFormat="1" applyFont="1" applyBorder="1" applyAlignment="1">
      <alignment horizontal="center"/>
    </xf>
    <xf numFmtId="10" fontId="15" fillId="0" borderId="12" xfId="0" applyNumberFormat="1" applyFont="1" applyBorder="1" applyAlignment="1">
      <alignment horizontal="center"/>
    </xf>
    <xf numFmtId="10" fontId="15" fillId="0" borderId="11" xfId="0" applyNumberFormat="1" applyFont="1" applyBorder="1" applyAlignment="1">
      <alignment horizontal="center"/>
    </xf>
    <xf numFmtId="4" fontId="0" fillId="0" borderId="10" xfId="0" applyNumberFormat="1" applyBorder="1" applyAlignment="1">
      <alignment horizontal="center"/>
    </xf>
    <xf numFmtId="4" fontId="0" fillId="0" borderId="12" xfId="0" applyNumberFormat="1" applyBorder="1" applyAlignment="1">
      <alignment horizontal="center"/>
    </xf>
    <xf numFmtId="4" fontId="0" fillId="0" borderId="11" xfId="0" applyNumberFormat="1" applyBorder="1" applyAlignment="1">
      <alignment horizontal="center"/>
    </xf>
    <xf numFmtId="0" fontId="0" fillId="0" borderId="10" xfId="0" applyBorder="1"/>
    <xf numFmtId="0" fontId="0" fillId="0" borderId="12" xfId="0" applyBorder="1"/>
    <xf numFmtId="0" fontId="0" fillId="0" borderId="11" xfId="0" applyBorder="1"/>
    <xf numFmtId="0" fontId="13" fillId="3" borderId="8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10" fontId="0" fillId="0" borderId="8" xfId="0" applyNumberFormat="1" applyBorder="1" applyAlignment="1">
      <alignment horizontal="center" vertical="center"/>
    </xf>
    <xf numFmtId="10" fontId="0" fillId="4" borderId="8" xfId="0" applyNumberFormat="1" applyFill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10" fontId="0" fillId="0" borderId="10" xfId="0" applyNumberFormat="1" applyBorder="1" applyAlignment="1">
      <alignment horizontal="center" vertical="center"/>
    </xf>
    <xf numFmtId="10" fontId="0" fillId="0" borderId="12" xfId="0" applyNumberFormat="1" applyBorder="1" applyAlignment="1">
      <alignment horizontal="center" vertical="center"/>
    </xf>
    <xf numFmtId="10" fontId="0" fillId="0" borderId="11" xfId="0" applyNumberFormat="1" applyBorder="1" applyAlignment="1">
      <alignment horizontal="center" vertical="center"/>
    </xf>
    <xf numFmtId="10" fontId="0" fillId="4" borderId="10" xfId="0" applyNumberFormat="1" applyFill="1" applyBorder="1" applyAlignment="1">
      <alignment horizontal="center" vertical="center"/>
    </xf>
    <xf numFmtId="10" fontId="0" fillId="4" borderId="12" xfId="0" applyNumberFormat="1" applyFill="1" applyBorder="1" applyAlignment="1">
      <alignment horizontal="center" vertical="center"/>
    </xf>
    <xf numFmtId="10" fontId="0" fillId="4" borderId="11" xfId="0" applyNumberFormat="1" applyFill="1" applyBorder="1" applyAlignment="1">
      <alignment horizontal="center" vertical="center"/>
    </xf>
    <xf numFmtId="10" fontId="0" fillId="4" borderId="14" xfId="0" applyNumberFormat="1" applyFill="1" applyBorder="1" applyAlignment="1">
      <alignment horizontal="center" vertical="center"/>
    </xf>
    <xf numFmtId="10" fontId="0" fillId="5" borderId="10" xfId="0" applyNumberFormat="1" applyFill="1" applyBorder="1" applyAlignment="1">
      <alignment horizontal="center" vertical="center"/>
    </xf>
    <xf numFmtId="10" fontId="0" fillId="5" borderId="12" xfId="0" applyNumberFormat="1" applyFill="1" applyBorder="1" applyAlignment="1">
      <alignment horizontal="center" vertical="center"/>
    </xf>
    <xf numFmtId="10" fontId="0" fillId="5" borderId="11" xfId="0" applyNumberFormat="1" applyFill="1" applyBorder="1" applyAlignment="1">
      <alignment horizontal="center" vertical="center"/>
    </xf>
    <xf numFmtId="10" fontId="0" fillId="4" borderId="30" xfId="0" applyNumberFormat="1" applyFill="1" applyBorder="1" applyAlignment="1">
      <alignment horizontal="center" vertical="center"/>
    </xf>
    <xf numFmtId="10" fontId="0" fillId="4" borderId="31" xfId="0" applyNumberFormat="1" applyFill="1" applyBorder="1" applyAlignment="1">
      <alignment horizontal="center" vertical="center"/>
    </xf>
    <xf numFmtId="10" fontId="0" fillId="4" borderId="33" xfId="0" applyNumberFormat="1" applyFill="1" applyBorder="1" applyAlignment="1">
      <alignment horizontal="center" vertical="center"/>
    </xf>
    <xf numFmtId="10" fontId="0" fillId="0" borderId="30" xfId="0" applyNumberFormat="1" applyBorder="1" applyAlignment="1">
      <alignment horizontal="center" vertical="center"/>
    </xf>
    <xf numFmtId="10" fontId="0" fillId="0" borderId="31" xfId="0" applyNumberFormat="1" applyBorder="1" applyAlignment="1">
      <alignment horizontal="center" vertical="center"/>
    </xf>
    <xf numFmtId="10" fontId="0" fillId="0" borderId="32" xfId="0" applyNumberFormat="1" applyBorder="1" applyAlignment="1">
      <alignment horizontal="center" vertical="center"/>
    </xf>
    <xf numFmtId="10" fontId="0" fillId="4" borderId="32" xfId="0" applyNumberFormat="1" applyFill="1" applyBorder="1" applyAlignment="1">
      <alignment horizontal="center" vertical="center"/>
    </xf>
    <xf numFmtId="10" fontId="0" fillId="6" borderId="10" xfId="0" applyNumberFormat="1" applyFill="1" applyBorder="1" applyAlignment="1">
      <alignment horizontal="center" vertical="center"/>
    </xf>
    <xf numFmtId="10" fontId="0" fillId="6" borderId="12" xfId="0" applyNumberFormat="1" applyFill="1" applyBorder="1" applyAlignment="1">
      <alignment horizontal="center" vertical="center"/>
    </xf>
    <xf numFmtId="10" fontId="0" fillId="6" borderId="11" xfId="0" applyNumberFormat="1" applyFill="1" applyBorder="1" applyAlignment="1">
      <alignment horizontal="center" vertical="center"/>
    </xf>
    <xf numFmtId="10" fontId="0" fillId="6" borderId="8" xfId="0" applyNumberForma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10" fontId="19" fillId="0" borderId="2" xfId="0" applyNumberFormat="1" applyFont="1" applyBorder="1" applyAlignment="1">
      <alignment horizontal="center" vertical="center"/>
    </xf>
    <xf numFmtId="10" fontId="19" fillId="0" borderId="3" xfId="0" applyNumberFormat="1" applyFont="1" applyBorder="1" applyAlignment="1">
      <alignment horizontal="center" vertical="center"/>
    </xf>
    <xf numFmtId="10" fontId="19" fillId="0" borderId="4" xfId="0" applyNumberFormat="1" applyFont="1" applyBorder="1" applyAlignment="1">
      <alignment horizontal="center" vertical="center"/>
    </xf>
    <xf numFmtId="0" fontId="13" fillId="0" borderId="8" xfId="0" applyFont="1" applyBorder="1"/>
    <xf numFmtId="10" fontId="14" fillId="0" borderId="8" xfId="0" applyNumberFormat="1" applyFont="1" applyBorder="1" applyAlignment="1">
      <alignment horizontal="center"/>
    </xf>
    <xf numFmtId="0" fontId="13" fillId="0" borderId="8" xfId="0" applyFont="1" applyBorder="1" applyAlignment="1">
      <alignment horizontal="left"/>
    </xf>
    <xf numFmtId="4" fontId="0" fillId="0" borderId="8" xfId="0" applyNumberFormat="1" applyBorder="1" applyAlignment="1">
      <alignment horizontal="center"/>
    </xf>
    <xf numFmtId="0" fontId="9" fillId="0" borderId="0" xfId="0" applyFont="1" applyAlignment="1">
      <alignment horizontal="center"/>
    </xf>
    <xf numFmtId="1" fontId="13" fillId="0" borderId="10" xfId="0" applyNumberFormat="1" applyFont="1" applyBorder="1" applyAlignment="1">
      <alignment horizontal="center"/>
    </xf>
    <xf numFmtId="1" fontId="13" fillId="0" borderId="12" xfId="0" applyNumberFormat="1" applyFont="1" applyBorder="1" applyAlignment="1">
      <alignment horizontal="center"/>
    </xf>
    <xf numFmtId="10" fontId="15" fillId="0" borderId="8" xfId="0" applyNumberFormat="1" applyFont="1" applyBorder="1" applyAlignment="1">
      <alignment horizontal="center"/>
    </xf>
    <xf numFmtId="4" fontId="13" fillId="0" borderId="8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 vertical="center"/>
    </xf>
    <xf numFmtId="10" fontId="1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0" fontId="1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3" fillId="2" borderId="5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4" fontId="13" fillId="2" borderId="8" xfId="0" applyNumberFormat="1" applyFont="1" applyFill="1" applyBorder="1" applyAlignment="1">
      <alignment horizontal="center"/>
    </xf>
    <xf numFmtId="3" fontId="13" fillId="2" borderId="8" xfId="0" applyNumberFormat="1" applyFont="1" applyFill="1" applyBorder="1" applyAlignment="1">
      <alignment horizontal="center"/>
    </xf>
    <xf numFmtId="0" fontId="13" fillId="2" borderId="15" xfId="0" applyFont="1" applyFill="1" applyBorder="1" applyAlignment="1">
      <alignment horizontal="left"/>
    </xf>
    <xf numFmtId="0" fontId="13" fillId="2" borderId="16" xfId="0" applyFont="1" applyFill="1" applyBorder="1" applyAlignment="1">
      <alignment horizontal="left"/>
    </xf>
    <xf numFmtId="0" fontId="13" fillId="2" borderId="21" xfId="0" applyFont="1" applyFill="1" applyBorder="1" applyAlignment="1">
      <alignment horizontal="left"/>
    </xf>
    <xf numFmtId="0" fontId="13" fillId="2" borderId="13" xfId="0" applyFont="1" applyFill="1" applyBorder="1" applyAlignment="1">
      <alignment horizontal="left"/>
    </xf>
    <xf numFmtId="0" fontId="13" fillId="2" borderId="12" xfId="0" applyFont="1" applyFill="1" applyBorder="1" applyAlignment="1">
      <alignment horizontal="left"/>
    </xf>
    <xf numFmtId="0" fontId="13" fillId="2" borderId="11" xfId="0" applyFont="1" applyFill="1" applyBorder="1" applyAlignment="1">
      <alignment horizontal="left"/>
    </xf>
    <xf numFmtId="0" fontId="17" fillId="3" borderId="15" xfId="0" applyFont="1" applyFill="1" applyBorder="1" applyAlignment="1">
      <alignment horizontal="center" vertical="center"/>
    </xf>
    <xf numFmtId="0" fontId="17" fillId="3" borderId="16" xfId="0" applyFont="1" applyFill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10" fontId="0" fillId="0" borderId="9" xfId="0" applyNumberFormat="1" applyBorder="1" applyAlignment="1">
      <alignment horizontal="center"/>
    </xf>
    <xf numFmtId="10" fontId="13" fillId="2" borderId="8" xfId="0" applyNumberFormat="1" applyFont="1" applyFill="1" applyBorder="1" applyAlignment="1">
      <alignment horizontal="center"/>
    </xf>
    <xf numFmtId="10" fontId="13" fillId="2" borderId="9" xfId="0" applyNumberFormat="1" applyFont="1" applyFill="1" applyBorder="1" applyAlignment="1">
      <alignment horizontal="center"/>
    </xf>
    <xf numFmtId="0" fontId="13" fillId="2" borderId="7" xfId="0" applyFont="1" applyFill="1" applyBorder="1" applyAlignment="1">
      <alignment horizontal="left"/>
    </xf>
    <xf numFmtId="0" fontId="13" fillId="2" borderId="8" xfId="0" applyFont="1" applyFill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3" fontId="0" fillId="0" borderId="19" xfId="0" applyNumberFormat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4" fontId="0" fillId="0" borderId="19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0" fontId="18" fillId="3" borderId="12" xfId="0" applyFont="1" applyFill="1" applyBorder="1" applyAlignment="1">
      <alignment horizontal="center"/>
    </xf>
    <xf numFmtId="0" fontId="18" fillId="3" borderId="14" xfId="0" applyFont="1" applyFill="1" applyBorder="1" applyAlignment="1">
      <alignment horizontal="center"/>
    </xf>
    <xf numFmtId="0" fontId="18" fillId="3" borderId="11" xfId="0" applyFont="1" applyFill="1" applyBorder="1" applyAlignment="1">
      <alignment horizontal="center"/>
    </xf>
    <xf numFmtId="0" fontId="17" fillId="3" borderId="13" xfId="0" applyFont="1" applyFill="1" applyBorder="1" applyAlignment="1">
      <alignment horizontal="left"/>
    </xf>
    <xf numFmtId="0" fontId="17" fillId="3" borderId="12" xfId="0" applyFont="1" applyFill="1" applyBorder="1" applyAlignment="1">
      <alignment horizontal="left"/>
    </xf>
    <xf numFmtId="0" fontId="17" fillId="3" borderId="11" xfId="0" applyFont="1" applyFill="1" applyBorder="1" applyAlignment="1">
      <alignment horizontal="left"/>
    </xf>
    <xf numFmtId="0" fontId="17" fillId="3" borderId="12" xfId="0" applyFont="1" applyFill="1" applyBorder="1" applyAlignment="1">
      <alignment horizontal="center"/>
    </xf>
    <xf numFmtId="4" fontId="18" fillId="3" borderId="12" xfId="0" applyNumberFormat="1" applyFont="1" applyFill="1" applyBorder="1" applyAlignment="1">
      <alignment horizontal="center"/>
    </xf>
    <xf numFmtId="4" fontId="18" fillId="3" borderId="11" xfId="0" applyNumberFormat="1" applyFont="1" applyFill="1" applyBorder="1" applyAlignment="1">
      <alignment horizontal="center"/>
    </xf>
    <xf numFmtId="3" fontId="18" fillId="3" borderId="12" xfId="0" applyNumberFormat="1" applyFont="1" applyFill="1" applyBorder="1" applyAlignment="1">
      <alignment horizontal="center"/>
    </xf>
    <xf numFmtId="3" fontId="18" fillId="3" borderId="11" xfId="0" applyNumberFormat="1" applyFont="1" applyFill="1" applyBorder="1" applyAlignment="1">
      <alignment horizontal="center"/>
    </xf>
    <xf numFmtId="10" fontId="18" fillId="3" borderId="12" xfId="0" applyNumberFormat="1" applyFont="1" applyFill="1" applyBorder="1" applyAlignment="1">
      <alignment horizontal="center"/>
    </xf>
    <xf numFmtId="10" fontId="18" fillId="3" borderId="11" xfId="0" applyNumberFormat="1" applyFont="1" applyFill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2" xfId="0" applyNumberFormat="1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23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34" xfId="0" applyNumberFormat="1" applyBorder="1" applyAlignment="1">
      <alignment horizontal="center"/>
    </xf>
    <xf numFmtId="0" fontId="21" fillId="0" borderId="35" xfId="0" applyFont="1" applyBorder="1" applyAlignment="1">
      <alignment horizontal="center" vertical="center"/>
    </xf>
    <xf numFmtId="3" fontId="22" fillId="0" borderId="35" xfId="0" applyNumberFormat="1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10" fontId="22" fillId="0" borderId="3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png"/><Relationship Id="rId3" Type="http://schemas.openxmlformats.org/officeDocument/2006/relationships/image" Target="../media/image14.png"/><Relationship Id="rId7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image" Target="../media/image1.png"/><Relationship Id="rId6" Type="http://schemas.openxmlformats.org/officeDocument/2006/relationships/image" Target="../media/image17.png"/><Relationship Id="rId5" Type="http://schemas.openxmlformats.org/officeDocument/2006/relationships/image" Target="../media/image16.png"/><Relationship Id="rId10" Type="http://schemas.openxmlformats.org/officeDocument/2006/relationships/image" Target="../media/image21.png"/><Relationship Id="rId4" Type="http://schemas.openxmlformats.org/officeDocument/2006/relationships/image" Target="../media/image15.png"/><Relationship Id="rId9" Type="http://schemas.openxmlformats.org/officeDocument/2006/relationships/image" Target="../media/image20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png"/><Relationship Id="rId3" Type="http://schemas.openxmlformats.org/officeDocument/2006/relationships/image" Target="../media/image23.png"/><Relationship Id="rId7" Type="http://schemas.openxmlformats.org/officeDocument/2006/relationships/image" Target="../media/image27.png"/><Relationship Id="rId2" Type="http://schemas.openxmlformats.org/officeDocument/2006/relationships/image" Target="../media/image22.png"/><Relationship Id="rId1" Type="http://schemas.openxmlformats.org/officeDocument/2006/relationships/image" Target="../media/image1.png"/><Relationship Id="rId6" Type="http://schemas.openxmlformats.org/officeDocument/2006/relationships/image" Target="../media/image26.png"/><Relationship Id="rId5" Type="http://schemas.openxmlformats.org/officeDocument/2006/relationships/image" Target="../media/image25.png"/><Relationship Id="rId10" Type="http://schemas.openxmlformats.org/officeDocument/2006/relationships/image" Target="../media/image30.png"/><Relationship Id="rId4" Type="http://schemas.openxmlformats.org/officeDocument/2006/relationships/image" Target="../media/image24.png"/><Relationship Id="rId9" Type="http://schemas.openxmlformats.org/officeDocument/2006/relationships/image" Target="../media/image29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png"/><Relationship Id="rId3" Type="http://schemas.openxmlformats.org/officeDocument/2006/relationships/image" Target="../media/image32.png"/><Relationship Id="rId7" Type="http://schemas.openxmlformats.org/officeDocument/2006/relationships/image" Target="../media/image36.png"/><Relationship Id="rId2" Type="http://schemas.openxmlformats.org/officeDocument/2006/relationships/image" Target="../media/image31.png"/><Relationship Id="rId1" Type="http://schemas.openxmlformats.org/officeDocument/2006/relationships/image" Target="../media/image1.png"/><Relationship Id="rId6" Type="http://schemas.openxmlformats.org/officeDocument/2006/relationships/image" Target="../media/image35.png"/><Relationship Id="rId11" Type="http://schemas.openxmlformats.org/officeDocument/2006/relationships/image" Target="../media/image40.png"/><Relationship Id="rId5" Type="http://schemas.openxmlformats.org/officeDocument/2006/relationships/image" Target="../media/image34.png"/><Relationship Id="rId10" Type="http://schemas.openxmlformats.org/officeDocument/2006/relationships/image" Target="../media/image39.png"/><Relationship Id="rId4" Type="http://schemas.openxmlformats.org/officeDocument/2006/relationships/image" Target="../media/image33.png"/><Relationship Id="rId9" Type="http://schemas.openxmlformats.org/officeDocument/2006/relationships/image" Target="../media/image38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7.png"/><Relationship Id="rId3" Type="http://schemas.openxmlformats.org/officeDocument/2006/relationships/image" Target="../media/image42.PNG"/><Relationship Id="rId7" Type="http://schemas.openxmlformats.org/officeDocument/2006/relationships/image" Target="../media/image46.png"/><Relationship Id="rId2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45.png"/><Relationship Id="rId11" Type="http://schemas.openxmlformats.org/officeDocument/2006/relationships/image" Target="../media/image50.png"/><Relationship Id="rId5" Type="http://schemas.openxmlformats.org/officeDocument/2006/relationships/image" Target="../media/image44.png"/><Relationship Id="rId10" Type="http://schemas.openxmlformats.org/officeDocument/2006/relationships/image" Target="../media/image49.png"/><Relationship Id="rId4" Type="http://schemas.openxmlformats.org/officeDocument/2006/relationships/image" Target="../media/image43.png"/><Relationship Id="rId9" Type="http://schemas.openxmlformats.org/officeDocument/2006/relationships/image" Target="../media/image48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7.png"/><Relationship Id="rId3" Type="http://schemas.openxmlformats.org/officeDocument/2006/relationships/image" Target="../media/image52.png"/><Relationship Id="rId7" Type="http://schemas.openxmlformats.org/officeDocument/2006/relationships/image" Target="../media/image56.png"/><Relationship Id="rId2" Type="http://schemas.openxmlformats.org/officeDocument/2006/relationships/image" Target="../media/image51.png"/><Relationship Id="rId1" Type="http://schemas.openxmlformats.org/officeDocument/2006/relationships/image" Target="../media/image1.png"/><Relationship Id="rId6" Type="http://schemas.openxmlformats.org/officeDocument/2006/relationships/image" Target="../media/image55.png"/><Relationship Id="rId5" Type="http://schemas.openxmlformats.org/officeDocument/2006/relationships/image" Target="../media/image54.png"/><Relationship Id="rId10" Type="http://schemas.openxmlformats.org/officeDocument/2006/relationships/image" Target="../media/image59.png"/><Relationship Id="rId4" Type="http://schemas.openxmlformats.org/officeDocument/2006/relationships/image" Target="../media/image53.png"/><Relationship Id="rId9" Type="http://schemas.openxmlformats.org/officeDocument/2006/relationships/image" Target="../media/image58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1.png"/><Relationship Id="rId2" Type="http://schemas.openxmlformats.org/officeDocument/2006/relationships/image" Target="../media/image60.png"/><Relationship Id="rId1" Type="http://schemas.openxmlformats.org/officeDocument/2006/relationships/image" Target="../media/image1.png"/><Relationship Id="rId4" Type="http://schemas.openxmlformats.org/officeDocument/2006/relationships/image" Target="../media/image62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4.png"/><Relationship Id="rId2" Type="http://schemas.openxmlformats.org/officeDocument/2006/relationships/image" Target="../media/image63.png"/><Relationship Id="rId1" Type="http://schemas.openxmlformats.org/officeDocument/2006/relationships/image" Target="../media/image1.png"/><Relationship Id="rId5" Type="http://schemas.openxmlformats.org/officeDocument/2006/relationships/image" Target="../media/image66.png"/><Relationship Id="rId4" Type="http://schemas.openxmlformats.org/officeDocument/2006/relationships/image" Target="../media/image6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180976</xdr:colOff>
      <xdr:row>2</xdr:row>
      <xdr:rowOff>60960</xdr:rowOff>
    </xdr:from>
    <xdr:to>
      <xdr:col>6</xdr:col>
      <xdr:colOff>22832</xdr:colOff>
      <xdr:row>5</xdr:row>
      <xdr:rowOff>198812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2E4D3B-86DA-459C-A1A3-F0D1B67C1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1" y="441960"/>
          <a:ext cx="746731" cy="737927"/>
        </a:xfrm>
        <a:prstGeom prst="rect">
          <a:avLst/>
        </a:prstGeom>
      </xdr:spPr>
    </xdr:pic>
    <xdr:clientData/>
  </xdr:twoCellAnchor>
  <xdr:twoCellAnchor>
    <xdr:from>
      <xdr:col>12</xdr:col>
      <xdr:colOff>56388</xdr:colOff>
      <xdr:row>15</xdr:row>
      <xdr:rowOff>18288</xdr:rowOff>
    </xdr:from>
    <xdr:to>
      <xdr:col>18</xdr:col>
      <xdr:colOff>167640</xdr:colOff>
      <xdr:row>21</xdr:row>
      <xdr:rowOff>41148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BBCF7D92-6474-46B1-BDC4-CF7BFA16867C}"/>
            </a:ext>
          </a:extLst>
        </xdr:cNvPr>
        <xdr:cNvSpPr txBox="1"/>
      </xdr:nvSpPr>
      <xdr:spPr>
        <a:xfrm>
          <a:off x="2250948" y="3157728"/>
          <a:ext cx="1208532" cy="1165860"/>
        </a:xfrm>
        <a:prstGeom prst="rect">
          <a:avLst/>
        </a:prstGeom>
        <a:solidFill>
          <a:schemeClr val="lt1"/>
        </a:solidFill>
        <a:ln w="12700" cmpd="sng">
          <a:solidFill>
            <a:schemeClr val="tx2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Índice General de Absentismo (IGA)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6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0" i="0" u="none" strike="noStrike" kern="0" cap="none" spc="0" normalizeH="0" baseline="0" noProof="0">
              <a:ln>
                <a:noFill/>
              </a:ln>
              <a:solidFill>
                <a:srgbClr val="0E2841">
                  <a:lumMod val="75000"/>
                  <a:lumOff val="25000"/>
                </a:srgbClr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3,16 % </a:t>
          </a:r>
          <a:endParaRPr kumimoji="0" lang="es-ES" sz="900" b="0" i="0" u="none" strike="noStrike" kern="0" cap="none" spc="0" normalizeH="0" baseline="0" noProof="0">
            <a:ln>
              <a:noFill/>
            </a:ln>
            <a:solidFill>
              <a:srgbClr val="0E2841">
                <a:lumMod val="75000"/>
                <a:lumOff val="25000"/>
              </a:srgbClr>
            </a:solidFill>
            <a:effectLst/>
            <a:uLnTx/>
            <a:uFillTx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endParaRPr lang="es-ES" sz="1100"/>
        </a:p>
      </xdr:txBody>
    </xdr:sp>
    <xdr:clientData/>
  </xdr:twoCellAnchor>
  <xdr:twoCellAnchor>
    <xdr:from>
      <xdr:col>33</xdr:col>
      <xdr:colOff>15240</xdr:colOff>
      <xdr:row>15</xdr:row>
      <xdr:rowOff>16764</xdr:rowOff>
    </xdr:from>
    <xdr:to>
      <xdr:col>43</xdr:col>
      <xdr:colOff>0</xdr:colOff>
      <xdr:row>21</xdr:row>
      <xdr:rowOff>32004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EB3B9A0C-761E-46A8-95B6-9A908B90B8EB}"/>
            </a:ext>
          </a:extLst>
        </xdr:cNvPr>
        <xdr:cNvSpPr txBox="1"/>
      </xdr:nvSpPr>
      <xdr:spPr>
        <a:xfrm>
          <a:off x="6050280" y="3156204"/>
          <a:ext cx="1813560" cy="1158240"/>
        </a:xfrm>
        <a:prstGeom prst="rect">
          <a:avLst/>
        </a:prstGeom>
        <a:solidFill>
          <a:schemeClr val="lt1"/>
        </a:solidFill>
        <a:ln w="12700" cmpd="sng">
          <a:solidFill>
            <a:schemeClr val="tx2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Coste Salarial Absentismo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6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0" i="0" u="none" strike="noStrike" kern="0" cap="none" spc="0" normalizeH="0" baseline="0" noProof="0">
              <a:ln>
                <a:noFill/>
              </a:ln>
              <a:solidFill>
                <a:srgbClr val="0E2841">
                  <a:lumMod val="75000"/>
                  <a:lumOff val="25000"/>
                </a:srgbClr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6.786,93 €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900" b="0" i="0" u="none" strike="noStrike" kern="0" cap="none" spc="0" normalizeH="0" baseline="0" noProof="0">
            <a:ln>
              <a:noFill/>
            </a:ln>
            <a:solidFill>
              <a:srgbClr val="0E2841">
                <a:lumMod val="75000"/>
                <a:lumOff val="25000"/>
              </a:srgbClr>
            </a:solidFill>
            <a:effectLst/>
            <a:uLnTx/>
            <a:uFillTx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8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Sueldo Base + Cotizaciones por horas pedidas</a:t>
          </a:r>
          <a:endParaRPr lang="es-ES" sz="8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5</xdr:col>
      <xdr:colOff>0</xdr:colOff>
      <xdr:row>82</xdr:row>
      <xdr:rowOff>114300</xdr:rowOff>
    </xdr:from>
    <xdr:to>
      <xdr:col>21</xdr:col>
      <xdr:colOff>144780</xdr:colOff>
      <xdr:row>83</xdr:row>
      <xdr:rowOff>114300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200CA729-EC05-4544-82EC-595E7979327C}"/>
            </a:ext>
          </a:extLst>
        </xdr:cNvPr>
        <xdr:cNvSpPr txBox="1"/>
      </xdr:nvSpPr>
      <xdr:spPr>
        <a:xfrm>
          <a:off x="904875" y="16325850"/>
          <a:ext cx="304038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900"/>
            <a:t>Evolución mensual del absentismo por concepto</a:t>
          </a:r>
        </a:p>
      </xdr:txBody>
    </xdr:sp>
    <xdr:clientData/>
  </xdr:twoCellAnchor>
  <xdr:twoCellAnchor>
    <xdr:from>
      <xdr:col>22</xdr:col>
      <xdr:colOff>137160</xdr:colOff>
      <xdr:row>15</xdr:row>
      <xdr:rowOff>22860</xdr:rowOff>
    </xdr:from>
    <xdr:to>
      <xdr:col>29</xdr:col>
      <xdr:colOff>121920</xdr:colOff>
      <xdr:row>21</xdr:row>
      <xdr:rowOff>45720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9ED1A1A2-6E22-4205-BBDC-7E9A92625A23}"/>
            </a:ext>
          </a:extLst>
        </xdr:cNvPr>
        <xdr:cNvSpPr txBox="1"/>
      </xdr:nvSpPr>
      <xdr:spPr>
        <a:xfrm>
          <a:off x="4160520" y="3162300"/>
          <a:ext cx="1264920" cy="1165860"/>
        </a:xfrm>
        <a:prstGeom prst="rect">
          <a:avLst/>
        </a:prstGeom>
        <a:solidFill>
          <a:schemeClr val="lt1"/>
        </a:solidFill>
        <a:ln w="12700" cmpd="sng">
          <a:solidFill>
            <a:schemeClr val="tx2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Días Absentismo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6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0" i="0" u="none" strike="noStrike" kern="0" cap="none" spc="0" normalizeH="0" baseline="0" noProof="0">
              <a:ln>
                <a:noFill/>
              </a:ln>
              <a:solidFill>
                <a:srgbClr val="0E2841">
                  <a:lumMod val="75000"/>
                  <a:lumOff val="25000"/>
                </a:srgbClr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154 </a:t>
          </a:r>
          <a:endParaRPr kumimoji="0" lang="es-ES" sz="900" b="0" i="0" u="none" strike="noStrike" kern="0" cap="none" spc="0" normalizeH="0" baseline="0" noProof="0">
            <a:ln>
              <a:noFill/>
            </a:ln>
            <a:solidFill>
              <a:srgbClr val="0E2841">
                <a:lumMod val="75000"/>
                <a:lumOff val="25000"/>
              </a:srgbClr>
            </a:solidFill>
            <a:effectLst/>
            <a:uLnTx/>
            <a:uFillTx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endParaRPr lang="es-ES" sz="1100"/>
        </a:p>
      </xdr:txBody>
    </xdr:sp>
    <xdr:clientData/>
  </xdr:twoCellAnchor>
  <xdr:twoCellAnchor editAs="oneCell">
    <xdr:from>
      <xdr:col>1</xdr:col>
      <xdr:colOff>0</xdr:colOff>
      <xdr:row>56</xdr:row>
      <xdr:rowOff>1</xdr:rowOff>
    </xdr:from>
    <xdr:to>
      <xdr:col>51</xdr:col>
      <xdr:colOff>106679</xdr:colOff>
      <xdr:row>65</xdr:row>
      <xdr:rowOff>120573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3E3C082-8A24-5F04-2F33-4A8620BE8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2880" y="11437621"/>
          <a:ext cx="9250679" cy="1835072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90</xdr:row>
      <xdr:rowOff>60960</xdr:rowOff>
    </xdr:from>
    <xdr:to>
      <xdr:col>45</xdr:col>
      <xdr:colOff>0</xdr:colOff>
      <xdr:row>99</xdr:row>
      <xdr:rowOff>126695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E33AC218-2569-162F-CEF7-8BD8D0440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70660" y="18051780"/>
          <a:ext cx="6758940" cy="1780235"/>
        </a:xfrm>
        <a:prstGeom prst="rect">
          <a:avLst/>
        </a:prstGeom>
      </xdr:spPr>
    </xdr:pic>
    <xdr:clientData/>
  </xdr:twoCellAnchor>
  <xdr:twoCellAnchor>
    <xdr:from>
      <xdr:col>32</xdr:col>
      <xdr:colOff>114300</xdr:colOff>
      <xdr:row>94</xdr:row>
      <xdr:rowOff>91440</xdr:rowOff>
    </xdr:from>
    <xdr:to>
      <xdr:col>47</xdr:col>
      <xdr:colOff>22860</xdr:colOff>
      <xdr:row>95</xdr:row>
      <xdr:rowOff>60960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C3F12900-3424-C12E-BFA1-6A0BE4408CC1}"/>
            </a:ext>
          </a:extLst>
        </xdr:cNvPr>
        <xdr:cNvSpPr txBox="1"/>
      </xdr:nvSpPr>
      <xdr:spPr>
        <a:xfrm>
          <a:off x="5966460" y="18844260"/>
          <a:ext cx="2651760" cy="1600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900"/>
            <a:t>Evolución mensual coste del absentismo</a:t>
          </a:r>
        </a:p>
      </xdr:txBody>
    </xdr:sp>
    <xdr:clientData/>
  </xdr:twoCellAnchor>
  <xdr:twoCellAnchor editAs="oneCell">
    <xdr:from>
      <xdr:col>5</xdr:col>
      <xdr:colOff>179512</xdr:colOff>
      <xdr:row>103</xdr:row>
      <xdr:rowOff>30479</xdr:rowOff>
    </xdr:from>
    <xdr:to>
      <xdr:col>42</xdr:col>
      <xdr:colOff>53340</xdr:colOff>
      <xdr:row>110</xdr:row>
      <xdr:rowOff>128240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2FF4A6E-E2E2-C161-1A25-4BC847B41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93912" y="21335999"/>
          <a:ext cx="6640388" cy="1431261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</xdr:colOff>
      <xdr:row>112</xdr:row>
      <xdr:rowOff>9673</xdr:rowOff>
    </xdr:from>
    <xdr:to>
      <xdr:col>51</xdr:col>
      <xdr:colOff>635</xdr:colOff>
      <xdr:row>132</xdr:row>
      <xdr:rowOff>91032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24DB8210-2959-7804-7C18-F77A86F90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960" y="23029693"/>
          <a:ext cx="9258300" cy="3891359"/>
        </a:xfrm>
        <a:prstGeom prst="rect">
          <a:avLst/>
        </a:prstGeom>
        <a:ln w="19050">
          <a:solidFill>
            <a:schemeClr val="accent1"/>
          </a:solidFill>
        </a:ln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51</xdr:col>
      <xdr:colOff>70311</xdr:colOff>
      <xdr:row>159</xdr:row>
      <xdr:rowOff>22859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F2C4CB7-B304-D7C4-347F-E07DAFD01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26639520"/>
          <a:ext cx="9397191" cy="4785359"/>
        </a:xfrm>
        <a:prstGeom prst="rect">
          <a:avLst/>
        </a:prstGeom>
        <a:ln w="19050">
          <a:solidFill>
            <a:schemeClr val="accent1"/>
          </a:solidFill>
        </a:ln>
      </xdr:spPr>
    </xdr:pic>
    <xdr:clientData/>
  </xdr:twoCellAnchor>
  <xdr:twoCellAnchor editAs="oneCell">
    <xdr:from>
      <xdr:col>0</xdr:col>
      <xdr:colOff>1</xdr:colOff>
      <xdr:row>161</xdr:row>
      <xdr:rowOff>1</xdr:rowOff>
    </xdr:from>
    <xdr:to>
      <xdr:col>52</xdr:col>
      <xdr:colOff>11575</xdr:colOff>
      <xdr:row>186</xdr:row>
      <xdr:rowOff>152401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6417381-8437-D75A-E1F5-50CE0AC46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" y="31592521"/>
          <a:ext cx="9521334" cy="4914900"/>
        </a:xfrm>
        <a:prstGeom prst="rect">
          <a:avLst/>
        </a:prstGeom>
        <a:ln w="19050">
          <a:solidFill>
            <a:schemeClr val="accent1"/>
          </a:solidFill>
        </a:ln>
      </xdr:spPr>
    </xdr:pic>
    <xdr:clientData/>
  </xdr:twoCellAnchor>
  <xdr:twoCellAnchor editAs="oneCell">
    <xdr:from>
      <xdr:col>1</xdr:col>
      <xdr:colOff>0</xdr:colOff>
      <xdr:row>189</xdr:row>
      <xdr:rowOff>0</xdr:rowOff>
    </xdr:from>
    <xdr:to>
      <xdr:col>51</xdr:col>
      <xdr:colOff>157503</xdr:colOff>
      <xdr:row>214</xdr:row>
      <xdr:rowOff>22860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49652D7-8CF9-9B8F-A719-A5700A9F3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82880" y="36545520"/>
          <a:ext cx="9301503" cy="4785360"/>
        </a:xfrm>
        <a:prstGeom prst="rect">
          <a:avLst/>
        </a:prstGeom>
        <a:ln w="19050">
          <a:solidFill>
            <a:schemeClr val="accent1"/>
          </a:solidFill>
        </a:ln>
      </xdr:spPr>
    </xdr:pic>
    <xdr:clientData/>
  </xdr:twoCellAnchor>
  <xdr:twoCellAnchor editAs="oneCell">
    <xdr:from>
      <xdr:col>1</xdr:col>
      <xdr:colOff>1</xdr:colOff>
      <xdr:row>216</xdr:row>
      <xdr:rowOff>53339</xdr:rowOff>
    </xdr:from>
    <xdr:to>
      <xdr:col>51</xdr:col>
      <xdr:colOff>121920</xdr:colOff>
      <xdr:row>245</xdr:row>
      <xdr:rowOff>147822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D05A4FD-3CC3-891E-3FB9-98FAAADBF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82881" y="42542459"/>
          <a:ext cx="9265919" cy="5618983"/>
        </a:xfrm>
        <a:prstGeom prst="rect">
          <a:avLst/>
        </a:prstGeom>
        <a:ln w="19050">
          <a:solidFill>
            <a:schemeClr val="accent1"/>
          </a:solidFill>
        </a:ln>
      </xdr:spPr>
    </xdr:pic>
    <xdr:clientData/>
  </xdr:twoCellAnchor>
  <xdr:twoCellAnchor editAs="oneCell">
    <xdr:from>
      <xdr:col>1</xdr:col>
      <xdr:colOff>1</xdr:colOff>
      <xdr:row>248</xdr:row>
      <xdr:rowOff>1</xdr:rowOff>
    </xdr:from>
    <xdr:to>
      <xdr:col>51</xdr:col>
      <xdr:colOff>160021</xdr:colOff>
      <xdr:row>262</xdr:row>
      <xdr:rowOff>158767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93194FD-1993-57AE-8DF2-C59B8C93E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82881" y="48737521"/>
          <a:ext cx="9304020" cy="2825766"/>
        </a:xfrm>
        <a:prstGeom prst="rect">
          <a:avLst/>
        </a:prstGeom>
        <a:ln w="19050">
          <a:solidFill>
            <a:schemeClr val="accent1"/>
          </a:solidFill>
        </a:ln>
      </xdr:spPr>
    </xdr:pic>
    <xdr:clientData/>
  </xdr:twoCellAnchor>
  <xdr:twoCellAnchor editAs="oneCell">
    <xdr:from>
      <xdr:col>1</xdr:col>
      <xdr:colOff>0</xdr:colOff>
      <xdr:row>263</xdr:row>
      <xdr:rowOff>0</xdr:rowOff>
    </xdr:from>
    <xdr:to>
      <xdr:col>52</xdr:col>
      <xdr:colOff>635</xdr:colOff>
      <xdr:row>288</xdr:row>
      <xdr:rowOff>163199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4B25A2C-1EB4-1634-3AC4-56953F958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82880" y="51595020"/>
          <a:ext cx="9319260" cy="4925699"/>
        </a:xfrm>
        <a:prstGeom prst="rect">
          <a:avLst/>
        </a:prstGeom>
        <a:ln w="19050">
          <a:solidFill>
            <a:schemeClr val="accent1"/>
          </a:solidFill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51</xdr:col>
      <xdr:colOff>116878</xdr:colOff>
      <xdr:row>89</xdr:row>
      <xdr:rowOff>99060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872CBF3-739A-09E1-C615-543CD4CC6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82880" y="15133320"/>
          <a:ext cx="9260878" cy="2766060"/>
        </a:xfrm>
        <a:prstGeom prst="rect">
          <a:avLst/>
        </a:prstGeom>
        <a:ln w="19050">
          <a:solidFill>
            <a:schemeClr val="accent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180976</xdr:colOff>
      <xdr:row>2</xdr:row>
      <xdr:rowOff>60960</xdr:rowOff>
    </xdr:from>
    <xdr:to>
      <xdr:col>6</xdr:col>
      <xdr:colOff>22832</xdr:colOff>
      <xdr:row>6</xdr:row>
      <xdr:rowOff>36887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B13DA1-A1DC-49A6-B613-94E3CF9AE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1" y="441960"/>
          <a:ext cx="746731" cy="73792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60</xdr:row>
      <xdr:rowOff>1</xdr:rowOff>
    </xdr:from>
    <xdr:to>
      <xdr:col>52</xdr:col>
      <xdr:colOff>394856</xdr:colOff>
      <xdr:row>71</xdr:row>
      <xdr:rowOff>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55BA9FA-CA12-16D4-B14C-EEB32CB2C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" y="12449176"/>
          <a:ext cx="9624581" cy="2171700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</xdr:colOff>
      <xdr:row>83</xdr:row>
      <xdr:rowOff>152400</xdr:rowOff>
    </xdr:from>
    <xdr:to>
      <xdr:col>44</xdr:col>
      <xdr:colOff>103898</xdr:colOff>
      <xdr:row>90</xdr:row>
      <xdr:rowOff>47471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C22D2F8-93AC-F97B-B019-457FDFF5C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7750" y="17135475"/>
          <a:ext cx="7019048" cy="122857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91</xdr:row>
      <xdr:rowOff>1</xdr:rowOff>
    </xdr:from>
    <xdr:to>
      <xdr:col>51</xdr:col>
      <xdr:colOff>58197</xdr:colOff>
      <xdr:row>111</xdr:row>
      <xdr:rowOff>38100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8283724-B863-2F0D-B242-AC565C80D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0975" y="18507076"/>
          <a:ext cx="9106947" cy="38480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51</xdr:col>
      <xdr:colOff>155088</xdr:colOff>
      <xdr:row>136</xdr:row>
      <xdr:rowOff>76200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121E6A75-09B0-9551-E687-4640AD909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0975" y="23345775"/>
          <a:ext cx="9203838" cy="38862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138</xdr:row>
      <xdr:rowOff>2</xdr:rowOff>
    </xdr:from>
    <xdr:to>
      <xdr:col>51</xdr:col>
      <xdr:colOff>114300</xdr:colOff>
      <xdr:row>165</xdr:row>
      <xdr:rowOff>133768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73D3DCE-4180-A166-4FEE-0462B7144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0976" y="27612977"/>
          <a:ext cx="9163049" cy="535346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170</xdr:row>
      <xdr:rowOff>0</xdr:rowOff>
    </xdr:from>
    <xdr:to>
      <xdr:col>51</xdr:col>
      <xdr:colOff>133350</xdr:colOff>
      <xdr:row>196</xdr:row>
      <xdr:rowOff>116004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4037F3B7-D9BE-0568-C282-C79B0FE3F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80975" y="33861375"/>
          <a:ext cx="9182100" cy="5069004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198</xdr:row>
      <xdr:rowOff>0</xdr:rowOff>
    </xdr:from>
    <xdr:to>
      <xdr:col>51</xdr:col>
      <xdr:colOff>114300</xdr:colOff>
      <xdr:row>216</xdr:row>
      <xdr:rowOff>98875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8DD1D9FF-E232-27B3-64D1-77AE7B335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80976" y="39271575"/>
          <a:ext cx="9163049" cy="35278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220</xdr:row>
      <xdr:rowOff>0</xdr:rowOff>
    </xdr:from>
    <xdr:to>
      <xdr:col>51</xdr:col>
      <xdr:colOff>133350</xdr:colOff>
      <xdr:row>235</xdr:row>
      <xdr:rowOff>142500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9641457-0901-6F00-EB77-29D40F182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80975" y="45443775"/>
          <a:ext cx="9182100" cy="30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238</xdr:row>
      <xdr:rowOff>0</xdr:rowOff>
    </xdr:from>
    <xdr:to>
      <xdr:col>52</xdr:col>
      <xdr:colOff>0</xdr:colOff>
      <xdr:row>266</xdr:row>
      <xdr:rowOff>111266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77DCF2F-DFF7-45AB-BFC2-A184BB712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80975" y="48491775"/>
          <a:ext cx="9229725" cy="54452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2</xdr:row>
      <xdr:rowOff>60960</xdr:rowOff>
    </xdr:from>
    <xdr:to>
      <xdr:col>6</xdr:col>
      <xdr:colOff>114300</xdr:colOff>
      <xdr:row>6</xdr:row>
      <xdr:rowOff>94037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760E0B6-6F37-485F-A09C-0726F9E4A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1" y="441960"/>
          <a:ext cx="838199" cy="8522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1</xdr:rowOff>
    </xdr:from>
    <xdr:to>
      <xdr:col>46</xdr:col>
      <xdr:colOff>127000</xdr:colOff>
      <xdr:row>69</xdr:row>
      <xdr:rowOff>134057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9337540-62B1-91E3-39CD-7C5CB52CF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2652376"/>
          <a:ext cx="8159750" cy="165805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43</xdr:col>
      <xdr:colOff>132474</xdr:colOff>
      <xdr:row>90</xdr:row>
      <xdr:rowOff>123667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408F4BB-452A-C86A-24F4-280EBAB50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4875" y="16992600"/>
          <a:ext cx="7009524" cy="12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91</xdr:row>
      <xdr:rowOff>0</xdr:rowOff>
    </xdr:from>
    <xdr:to>
      <xdr:col>47</xdr:col>
      <xdr:colOff>29428</xdr:colOff>
      <xdr:row>110</xdr:row>
      <xdr:rowOff>15875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7E5ABC4-7828-B5C5-C848-0BCB0ED93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100" y="18526125"/>
          <a:ext cx="8198703" cy="36353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113</xdr:row>
      <xdr:rowOff>0</xdr:rowOff>
    </xdr:from>
    <xdr:to>
      <xdr:col>47</xdr:col>
      <xdr:colOff>111125</xdr:colOff>
      <xdr:row>132</xdr:row>
      <xdr:rowOff>119729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057956C-356F-5889-3CF0-144E34B24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" y="22796500"/>
          <a:ext cx="8318499" cy="37392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136</xdr:row>
      <xdr:rowOff>1</xdr:rowOff>
    </xdr:from>
    <xdr:to>
      <xdr:col>47</xdr:col>
      <xdr:colOff>63500</xdr:colOff>
      <xdr:row>148</xdr:row>
      <xdr:rowOff>186283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E4DACD4-3D6E-9E95-D9EB-8337444A7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27257376"/>
          <a:ext cx="8270875" cy="255165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150</xdr:row>
      <xdr:rowOff>1</xdr:rowOff>
    </xdr:from>
    <xdr:to>
      <xdr:col>47</xdr:col>
      <xdr:colOff>79375</xdr:colOff>
      <xdr:row>164</xdr:row>
      <xdr:rowOff>5152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4AAB6DB-234B-FF42-A68F-C58C149BC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" y="30003751"/>
          <a:ext cx="8286749" cy="26721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168</xdr:row>
      <xdr:rowOff>0</xdr:rowOff>
    </xdr:from>
    <xdr:to>
      <xdr:col>47</xdr:col>
      <xdr:colOff>0</xdr:colOff>
      <xdr:row>192</xdr:row>
      <xdr:rowOff>128641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7BAA2FF-7E60-F9F0-0807-51572A2B8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33512125"/>
          <a:ext cx="8207375" cy="470064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196</xdr:row>
      <xdr:rowOff>0</xdr:rowOff>
    </xdr:from>
    <xdr:to>
      <xdr:col>47</xdr:col>
      <xdr:colOff>47625</xdr:colOff>
      <xdr:row>213</xdr:row>
      <xdr:rowOff>154891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9D74AD2C-EB52-D0BB-7362-162F726F0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" y="38925500"/>
          <a:ext cx="8254999" cy="339339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218</xdr:row>
      <xdr:rowOff>0</xdr:rowOff>
    </xdr:from>
    <xdr:to>
      <xdr:col>47</xdr:col>
      <xdr:colOff>111126</xdr:colOff>
      <xdr:row>243</xdr:row>
      <xdr:rowOff>173658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49950F8-09C6-9B0A-7BC7-364139BAB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" y="43195875"/>
          <a:ext cx="8318500" cy="49361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2</xdr:row>
      <xdr:rowOff>60960</xdr:rowOff>
    </xdr:from>
    <xdr:to>
      <xdr:col>6</xdr:col>
      <xdr:colOff>114300</xdr:colOff>
      <xdr:row>6</xdr:row>
      <xdr:rowOff>151187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8B9B5C-94A2-4E7C-8651-9DC904212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1" y="441960"/>
          <a:ext cx="838199" cy="85222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62</xdr:row>
      <xdr:rowOff>2</xdr:rowOff>
    </xdr:from>
    <xdr:to>
      <xdr:col>45</xdr:col>
      <xdr:colOff>28575</xdr:colOff>
      <xdr:row>71</xdr:row>
      <xdr:rowOff>182242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1827B850-2C08-07F4-8050-B31782CC5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2658727"/>
          <a:ext cx="8172449" cy="189674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83</xdr:row>
      <xdr:rowOff>0</xdr:rowOff>
    </xdr:from>
    <xdr:to>
      <xdr:col>41</xdr:col>
      <xdr:colOff>46750</xdr:colOff>
      <xdr:row>89</xdr:row>
      <xdr:rowOff>76048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C0942E7-06CA-6671-3AE0-7803D684F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6725" y="17278350"/>
          <a:ext cx="7000000" cy="1219048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90</xdr:row>
      <xdr:rowOff>1</xdr:rowOff>
    </xdr:from>
    <xdr:to>
      <xdr:col>47</xdr:col>
      <xdr:colOff>160020</xdr:colOff>
      <xdr:row>109</xdr:row>
      <xdr:rowOff>57356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3791716-C68A-5ED3-B9A7-DD911ABD5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8585181"/>
          <a:ext cx="8755379" cy="367685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111</xdr:row>
      <xdr:rowOff>0</xdr:rowOff>
    </xdr:from>
    <xdr:to>
      <xdr:col>47</xdr:col>
      <xdr:colOff>91441</xdr:colOff>
      <xdr:row>118</xdr:row>
      <xdr:rowOff>78011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6A82AC9-1950-1733-82D9-2C5AF09BB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" y="22661880"/>
          <a:ext cx="8686800" cy="14115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</xdr:row>
      <xdr:rowOff>1</xdr:rowOff>
    </xdr:from>
    <xdr:to>
      <xdr:col>47</xdr:col>
      <xdr:colOff>156587</xdr:colOff>
      <xdr:row>140</xdr:row>
      <xdr:rowOff>129541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B213B73-81E9-59A8-A0C6-606324602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24452581"/>
          <a:ext cx="8751947" cy="39395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143</xdr:row>
      <xdr:rowOff>1</xdr:rowOff>
    </xdr:from>
    <xdr:to>
      <xdr:col>47</xdr:col>
      <xdr:colOff>104975</xdr:colOff>
      <xdr:row>156</xdr:row>
      <xdr:rowOff>15241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6385FDD-22FA-7F37-C61B-AA44DD22B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28910281"/>
          <a:ext cx="8700335" cy="256794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157</xdr:row>
      <xdr:rowOff>1</xdr:rowOff>
    </xdr:from>
    <xdr:to>
      <xdr:col>47</xdr:col>
      <xdr:colOff>60961</xdr:colOff>
      <xdr:row>175</xdr:row>
      <xdr:rowOff>105612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016C611-5755-6FB9-432B-7FBC3E175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" y="31653481"/>
          <a:ext cx="8656320" cy="353461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177</xdr:row>
      <xdr:rowOff>0</xdr:rowOff>
    </xdr:from>
    <xdr:to>
      <xdr:col>47</xdr:col>
      <xdr:colOff>91073</xdr:colOff>
      <xdr:row>201</xdr:row>
      <xdr:rowOff>182880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98CB0D2-B645-AE42-1E13-E01D2A213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" y="35539680"/>
          <a:ext cx="8686432" cy="475488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204</xdr:row>
      <xdr:rowOff>0</xdr:rowOff>
    </xdr:from>
    <xdr:to>
      <xdr:col>47</xdr:col>
      <xdr:colOff>108241</xdr:colOff>
      <xdr:row>222</xdr:row>
      <xdr:rowOff>15240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1F0781A-52A7-704D-E0A3-8FB0642A1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" y="40759380"/>
          <a:ext cx="8703600" cy="34442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224</xdr:row>
      <xdr:rowOff>0</xdr:rowOff>
    </xdr:from>
    <xdr:to>
      <xdr:col>47</xdr:col>
      <xdr:colOff>42735</xdr:colOff>
      <xdr:row>254</xdr:row>
      <xdr:rowOff>27857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817D659-566F-51CC-9013-1571B81E5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44645580"/>
          <a:ext cx="8638095" cy="57428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2</xdr:row>
      <xdr:rowOff>60960</xdr:rowOff>
    </xdr:from>
    <xdr:to>
      <xdr:col>6</xdr:col>
      <xdr:colOff>114300</xdr:colOff>
      <xdr:row>6</xdr:row>
      <xdr:rowOff>151187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07F3BC-6EF2-414D-8CF7-C5FDEBA9F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1" y="441960"/>
          <a:ext cx="838199" cy="9093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137160</xdr:rowOff>
    </xdr:from>
    <xdr:to>
      <xdr:col>46</xdr:col>
      <xdr:colOff>12049</xdr:colOff>
      <xdr:row>72</xdr:row>
      <xdr:rowOff>160592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4D62913-3920-4177-39DF-64C337085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2778740"/>
          <a:ext cx="8424529" cy="19284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38</xdr:col>
      <xdr:colOff>98179</xdr:colOff>
      <xdr:row>90</xdr:row>
      <xdr:rowOff>95095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82E83419-EDBB-BA30-FC81-50F50E96A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78300"/>
          <a:ext cx="7047619" cy="12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91</xdr:row>
      <xdr:rowOff>1</xdr:rowOff>
    </xdr:from>
    <xdr:to>
      <xdr:col>46</xdr:col>
      <xdr:colOff>144781</xdr:colOff>
      <xdr:row>109</xdr:row>
      <xdr:rowOff>139640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9FA61E39-E0CD-1CAF-C5B9-A1DEDCB9E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8211801"/>
          <a:ext cx="8557260" cy="356863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47</xdr:col>
      <xdr:colOff>137160</xdr:colOff>
      <xdr:row>119</xdr:row>
      <xdr:rowOff>166565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9A934E1-103D-94DB-C940-28B6CEFE6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2288500"/>
          <a:ext cx="8732520" cy="15000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</xdr:row>
      <xdr:rowOff>1</xdr:rowOff>
    </xdr:from>
    <xdr:to>
      <xdr:col>47</xdr:col>
      <xdr:colOff>121920</xdr:colOff>
      <xdr:row>142</xdr:row>
      <xdr:rowOff>29513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C01710D-519D-E09E-D869-521A3786F0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24079201"/>
          <a:ext cx="8717280" cy="40300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47</xdr:col>
      <xdr:colOff>152400</xdr:colOff>
      <xdr:row>156</xdr:row>
      <xdr:rowOff>142666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0DE14DC-20E8-2A92-2BDC-A4EB7E022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28536900"/>
          <a:ext cx="8747760" cy="250486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157</xdr:row>
      <xdr:rowOff>0</xdr:rowOff>
    </xdr:from>
    <xdr:to>
      <xdr:col>43</xdr:col>
      <xdr:colOff>3817</xdr:colOff>
      <xdr:row>176</xdr:row>
      <xdr:rowOff>91440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94EA4CF5-D6CF-1199-207B-EBC80475B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" y="31089600"/>
          <a:ext cx="7867656" cy="37109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178</xdr:row>
      <xdr:rowOff>0</xdr:rowOff>
    </xdr:from>
    <xdr:to>
      <xdr:col>48</xdr:col>
      <xdr:colOff>27093</xdr:colOff>
      <xdr:row>203</xdr:row>
      <xdr:rowOff>114300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2ACB8BA0-89FE-AE9A-60F5-7D87407F6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35166300"/>
          <a:ext cx="8805333" cy="487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205</xdr:row>
      <xdr:rowOff>0</xdr:rowOff>
    </xdr:from>
    <xdr:to>
      <xdr:col>47</xdr:col>
      <xdr:colOff>165285</xdr:colOff>
      <xdr:row>223</xdr:row>
      <xdr:rowOff>60960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3107E01-D561-96C6-71BF-15289A3CA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" y="40386000"/>
          <a:ext cx="8760644" cy="348996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225</xdr:row>
      <xdr:rowOff>0</xdr:rowOff>
    </xdr:from>
    <xdr:to>
      <xdr:col>40</xdr:col>
      <xdr:colOff>53341</xdr:colOff>
      <xdr:row>255</xdr:row>
      <xdr:rowOff>54859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3D2738D-FDF9-BACB-1083-F702AB0A9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" y="44272200"/>
          <a:ext cx="7368540" cy="576985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2</xdr:row>
      <xdr:rowOff>60961</xdr:rowOff>
    </xdr:from>
    <xdr:to>
      <xdr:col>6</xdr:col>
      <xdr:colOff>114300</xdr:colOff>
      <xdr:row>6</xdr:row>
      <xdr:rowOff>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FB23024-3412-449C-9A6B-7A7CAE0ED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1" y="441961"/>
          <a:ext cx="845819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64</xdr:row>
      <xdr:rowOff>1</xdr:rowOff>
    </xdr:from>
    <xdr:to>
      <xdr:col>45</xdr:col>
      <xdr:colOff>152400</xdr:colOff>
      <xdr:row>74</xdr:row>
      <xdr:rowOff>16004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5E723AF-92A2-D604-113B-B7F840F9F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3030201"/>
          <a:ext cx="8381999" cy="19210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51</xdr:col>
      <xdr:colOff>45720</xdr:colOff>
      <xdr:row>111</xdr:row>
      <xdr:rowOff>165229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EEC450E-42BA-420D-F26F-8F5457C54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272760"/>
          <a:ext cx="9372600" cy="397522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113</xdr:row>
      <xdr:rowOff>0</xdr:rowOff>
    </xdr:from>
    <xdr:to>
      <xdr:col>50</xdr:col>
      <xdr:colOff>76201</xdr:colOff>
      <xdr:row>118</xdr:row>
      <xdr:rowOff>169132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E6D09B4-A732-A699-4F6B-3FA0315A1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22539960"/>
          <a:ext cx="9220200" cy="112163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122</xdr:row>
      <xdr:rowOff>1</xdr:rowOff>
    </xdr:from>
    <xdr:to>
      <xdr:col>46</xdr:col>
      <xdr:colOff>144611</xdr:colOff>
      <xdr:row>143</xdr:row>
      <xdr:rowOff>76201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A3EA728-A42D-BCE0-BA08-82879B97F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" y="24330661"/>
          <a:ext cx="8557090" cy="40767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145</xdr:row>
      <xdr:rowOff>0</xdr:rowOff>
    </xdr:from>
    <xdr:to>
      <xdr:col>46</xdr:col>
      <xdr:colOff>175261</xdr:colOff>
      <xdr:row>157</xdr:row>
      <xdr:rowOff>124891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A8852D4-F5BC-ADBA-6B2B-EAD6D7EE8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" y="28788360"/>
          <a:ext cx="8587740" cy="248709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158</xdr:row>
      <xdr:rowOff>1</xdr:rowOff>
    </xdr:from>
    <xdr:to>
      <xdr:col>37</xdr:col>
      <xdr:colOff>7621</xdr:colOff>
      <xdr:row>177</xdr:row>
      <xdr:rowOff>107541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1694CB3-4E18-8BBA-22F8-3B80525A4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" y="31341061"/>
          <a:ext cx="6774180" cy="372704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179</xdr:row>
      <xdr:rowOff>1</xdr:rowOff>
    </xdr:from>
    <xdr:to>
      <xdr:col>46</xdr:col>
      <xdr:colOff>114301</xdr:colOff>
      <xdr:row>203</xdr:row>
      <xdr:rowOff>92541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FBBFD49B-E77D-0684-CF3F-D6A5FAB9E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" y="35417761"/>
          <a:ext cx="8526780" cy="46645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206</xdr:row>
      <xdr:rowOff>1</xdr:rowOff>
    </xdr:from>
    <xdr:to>
      <xdr:col>39</xdr:col>
      <xdr:colOff>50366</xdr:colOff>
      <xdr:row>224</xdr:row>
      <xdr:rowOff>167641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636C355A-166A-CF7E-EB44-B60BED3B2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40637461"/>
          <a:ext cx="7182686" cy="359664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226</xdr:row>
      <xdr:rowOff>0</xdr:rowOff>
    </xdr:from>
    <xdr:to>
      <xdr:col>40</xdr:col>
      <xdr:colOff>144781</xdr:colOff>
      <xdr:row>256</xdr:row>
      <xdr:rowOff>98695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76EE439-8702-593E-BB09-22AA68B34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" y="44523660"/>
          <a:ext cx="7459980" cy="581369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180976</xdr:colOff>
      <xdr:row>2</xdr:row>
      <xdr:rowOff>60960</xdr:rowOff>
    </xdr:from>
    <xdr:to>
      <xdr:col>6</xdr:col>
      <xdr:colOff>22832</xdr:colOff>
      <xdr:row>5</xdr:row>
      <xdr:rowOff>198812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36BAC25-A354-8875-C3D3-9673FDC76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856" y="441960"/>
          <a:ext cx="756256" cy="739832"/>
        </a:xfrm>
        <a:prstGeom prst="rect">
          <a:avLst/>
        </a:prstGeom>
      </xdr:spPr>
    </xdr:pic>
    <xdr:clientData/>
  </xdr:twoCellAnchor>
  <xdr:twoCellAnchor>
    <xdr:from>
      <xdr:col>8</xdr:col>
      <xdr:colOff>79248</xdr:colOff>
      <xdr:row>14</xdr:row>
      <xdr:rowOff>178308</xdr:rowOff>
    </xdr:from>
    <xdr:to>
      <xdr:col>14</xdr:col>
      <xdr:colOff>163068</xdr:colOff>
      <xdr:row>21</xdr:row>
      <xdr:rowOff>10668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548044E9-8696-4346-ADE1-D079F4F4AD22}"/>
            </a:ext>
          </a:extLst>
        </xdr:cNvPr>
        <xdr:cNvSpPr txBox="1"/>
      </xdr:nvSpPr>
      <xdr:spPr>
        <a:xfrm>
          <a:off x="1542288" y="2852928"/>
          <a:ext cx="1181100" cy="1165860"/>
        </a:xfrm>
        <a:prstGeom prst="rect">
          <a:avLst/>
        </a:prstGeom>
        <a:solidFill>
          <a:schemeClr val="lt1"/>
        </a:solidFill>
        <a:ln w="12700" cmpd="sng">
          <a:solidFill>
            <a:schemeClr val="tx2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Índice General de Absentismo (IGA)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6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0" i="0" u="none" strike="noStrike" kern="0" cap="none" spc="0" normalizeH="0" baseline="0" noProof="0">
              <a:ln>
                <a:noFill/>
              </a:ln>
              <a:solidFill>
                <a:srgbClr val="0E2841">
                  <a:lumMod val="75000"/>
                  <a:lumOff val="25000"/>
                </a:srgbClr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4,88 %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900" b="0" i="0" u="none" strike="noStrike" kern="0" cap="none" spc="0" normalizeH="0" baseline="0" noProof="0">
            <a:ln>
              <a:noFill/>
            </a:ln>
            <a:solidFill>
              <a:srgbClr val="0E2841">
                <a:lumMod val="75000"/>
                <a:lumOff val="25000"/>
              </a:srgbClr>
            </a:solidFill>
            <a:effectLst/>
            <a:uLnTx/>
            <a:uFillTx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Total de horas perdidas / Horas teóricas</a:t>
          </a:r>
        </a:p>
        <a:p>
          <a:endParaRPr lang="es-ES" sz="1100"/>
        </a:p>
      </xdr:txBody>
    </xdr:sp>
    <xdr:clientData/>
  </xdr:twoCellAnchor>
  <xdr:twoCellAnchor>
    <xdr:from>
      <xdr:col>17</xdr:col>
      <xdr:colOff>30480</xdr:colOff>
      <xdr:row>15</xdr:row>
      <xdr:rowOff>16764</xdr:rowOff>
    </xdr:from>
    <xdr:to>
      <xdr:col>27</xdr:col>
      <xdr:colOff>15240</xdr:colOff>
      <xdr:row>21</xdr:row>
      <xdr:rowOff>32004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D44C0414-DF9C-422F-9D10-7DCFC85F92B6}"/>
            </a:ext>
          </a:extLst>
        </xdr:cNvPr>
        <xdr:cNvSpPr txBox="1"/>
      </xdr:nvSpPr>
      <xdr:spPr>
        <a:xfrm>
          <a:off x="3139440" y="2802636"/>
          <a:ext cx="1813560" cy="1112520"/>
        </a:xfrm>
        <a:prstGeom prst="rect">
          <a:avLst/>
        </a:prstGeom>
        <a:solidFill>
          <a:schemeClr val="lt1"/>
        </a:solidFill>
        <a:ln w="12700" cmpd="sng">
          <a:solidFill>
            <a:schemeClr val="tx2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Coste Salarial Absentismo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6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0" i="0" u="none" strike="noStrike" kern="0" cap="none" spc="0" normalizeH="0" baseline="0" noProof="0">
              <a:ln>
                <a:noFill/>
              </a:ln>
              <a:solidFill>
                <a:srgbClr val="0E2841">
                  <a:lumMod val="75000"/>
                  <a:lumOff val="25000"/>
                </a:srgbClr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115.886,53 €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900" b="0" i="0" u="none" strike="noStrike" kern="0" cap="none" spc="0" normalizeH="0" baseline="0" noProof="0">
            <a:ln>
              <a:noFill/>
            </a:ln>
            <a:solidFill>
              <a:srgbClr val="0E2841">
                <a:lumMod val="75000"/>
                <a:lumOff val="25000"/>
              </a:srgbClr>
            </a:solidFill>
            <a:effectLst/>
            <a:uLnTx/>
            <a:uFillTx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8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Sueldo Base + Cotizaciones por horas pedidas</a:t>
          </a:r>
          <a:endParaRPr lang="es-ES" sz="8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34</xdr:col>
      <xdr:colOff>22860</xdr:colOff>
      <xdr:row>62</xdr:row>
      <xdr:rowOff>138631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0E6E2B7-85DF-9A2D-5BBB-F98B16A90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" y="10706100"/>
          <a:ext cx="5875020" cy="1662631"/>
        </a:xfrm>
        <a:prstGeom prst="rect">
          <a:avLst/>
        </a:prstGeom>
      </xdr:spPr>
    </xdr:pic>
    <xdr:clientData/>
  </xdr:twoCellAnchor>
  <xdr:twoCellAnchor editAs="oneCell">
    <xdr:from>
      <xdr:col>1</xdr:col>
      <xdr:colOff>18289</xdr:colOff>
      <xdr:row>74</xdr:row>
      <xdr:rowOff>6096</xdr:rowOff>
    </xdr:from>
    <xdr:to>
      <xdr:col>34</xdr:col>
      <xdr:colOff>83821</xdr:colOff>
      <xdr:row>81</xdr:row>
      <xdr:rowOff>72155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A6B0864-DC57-26BF-122C-5F8038968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1169" y="14598396"/>
          <a:ext cx="6100572" cy="1399559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81</xdr:row>
      <xdr:rowOff>146304</xdr:rowOff>
    </xdr:from>
    <xdr:to>
      <xdr:col>34</xdr:col>
      <xdr:colOff>68580</xdr:colOff>
      <xdr:row>91</xdr:row>
      <xdr:rowOff>173179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346B383-8700-F88B-A2E4-73720C0FF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2881" y="16072104"/>
          <a:ext cx="6103619" cy="19318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81</xdr:row>
      <xdr:rowOff>114300</xdr:rowOff>
    </xdr:from>
    <xdr:to>
      <xdr:col>21</xdr:col>
      <xdr:colOff>144780</xdr:colOff>
      <xdr:row>82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2BD7870-0D5A-D751-41F3-38235D66C9C9}"/>
            </a:ext>
          </a:extLst>
        </xdr:cNvPr>
        <xdr:cNvSpPr txBox="1"/>
      </xdr:nvSpPr>
      <xdr:spPr>
        <a:xfrm>
          <a:off x="914400" y="16040100"/>
          <a:ext cx="307086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900"/>
            <a:t>Evolución mensual del absentismo por concepto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180976</xdr:colOff>
      <xdr:row>2</xdr:row>
      <xdr:rowOff>60960</xdr:rowOff>
    </xdr:from>
    <xdr:to>
      <xdr:col>6</xdr:col>
      <xdr:colOff>22832</xdr:colOff>
      <xdr:row>6</xdr:row>
      <xdr:rowOff>36887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36714D-6D07-4825-A391-78684FAE5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1" y="441960"/>
          <a:ext cx="746731" cy="737927"/>
        </a:xfrm>
        <a:prstGeom prst="rect">
          <a:avLst/>
        </a:prstGeom>
      </xdr:spPr>
    </xdr:pic>
    <xdr:clientData/>
  </xdr:twoCellAnchor>
  <xdr:twoCellAnchor>
    <xdr:from>
      <xdr:col>18</xdr:col>
      <xdr:colOff>1905</xdr:colOff>
      <xdr:row>14</xdr:row>
      <xdr:rowOff>7620</xdr:rowOff>
    </xdr:from>
    <xdr:to>
      <xdr:col>24</xdr:col>
      <xdr:colOff>85725</xdr:colOff>
      <xdr:row>20</xdr:row>
      <xdr:rowOff>22860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E043135D-6278-424B-8F40-8A073874305C}"/>
            </a:ext>
          </a:extLst>
        </xdr:cNvPr>
        <xdr:cNvSpPr txBox="1"/>
      </xdr:nvSpPr>
      <xdr:spPr>
        <a:xfrm>
          <a:off x="3259455" y="2941320"/>
          <a:ext cx="1169670" cy="1158240"/>
        </a:xfrm>
        <a:prstGeom prst="rect">
          <a:avLst/>
        </a:prstGeom>
        <a:solidFill>
          <a:schemeClr val="lt1"/>
        </a:solidFill>
        <a:ln w="12700" cmpd="sng">
          <a:solidFill>
            <a:schemeClr val="tx2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Índice de Absentismo (RR.HH.))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6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0" i="0" u="none" strike="noStrike" kern="0" cap="none" spc="0" normalizeH="0" baseline="0" noProof="0">
              <a:ln>
                <a:noFill/>
              </a:ln>
              <a:solidFill>
                <a:srgbClr val="0E2841">
                  <a:lumMod val="75000"/>
                  <a:lumOff val="25000"/>
                </a:srgbClr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12,84%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900" b="0" i="0" u="none" strike="noStrike" kern="0" cap="none" spc="0" normalizeH="0" baseline="0" noProof="0">
            <a:ln>
              <a:noFill/>
            </a:ln>
            <a:solidFill>
              <a:srgbClr val="0E2841">
                <a:lumMod val="75000"/>
                <a:lumOff val="25000"/>
              </a:srgbClr>
            </a:solidFill>
            <a:effectLst/>
            <a:uLnTx/>
            <a:uFillTx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Total de horas perdidas sin IT / Horas teóricas</a:t>
          </a:r>
        </a:p>
        <a:p>
          <a:endParaRPr lang="es-ES" sz="1100"/>
        </a:p>
      </xdr:txBody>
    </xdr:sp>
    <xdr:clientData/>
  </xdr:twoCellAnchor>
  <xdr:twoCellAnchor>
    <xdr:from>
      <xdr:col>7</xdr:col>
      <xdr:colOff>97155</xdr:colOff>
      <xdr:row>14</xdr:row>
      <xdr:rowOff>19050</xdr:rowOff>
    </xdr:from>
    <xdr:to>
      <xdr:col>13</xdr:col>
      <xdr:colOff>179070</xdr:colOff>
      <xdr:row>20</xdr:row>
      <xdr:rowOff>34290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BAC24372-7B82-4D0F-897D-1C3154C9FD69}"/>
            </a:ext>
          </a:extLst>
        </xdr:cNvPr>
        <xdr:cNvSpPr txBox="1"/>
      </xdr:nvSpPr>
      <xdr:spPr>
        <a:xfrm>
          <a:off x="1363980" y="2952750"/>
          <a:ext cx="1167765" cy="1158240"/>
        </a:xfrm>
        <a:prstGeom prst="rect">
          <a:avLst/>
        </a:prstGeom>
        <a:solidFill>
          <a:schemeClr val="lt1"/>
        </a:solidFill>
        <a:ln w="12700" cmpd="sng">
          <a:solidFill>
            <a:schemeClr val="tx2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Horas de ausencia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6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0" i="0" u="none" strike="noStrike" kern="0" cap="none" spc="0" normalizeH="0" baseline="0" noProof="0">
              <a:ln>
                <a:noFill/>
              </a:ln>
              <a:solidFill>
                <a:srgbClr val="0E2841">
                  <a:lumMod val="75000"/>
                  <a:lumOff val="25000"/>
                </a:srgbClr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31.259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900" b="0" i="0" u="none" strike="noStrike" kern="0" cap="none" spc="0" normalizeH="0" baseline="0" noProof="0">
            <a:ln>
              <a:noFill/>
            </a:ln>
            <a:solidFill>
              <a:srgbClr val="0E2841">
                <a:lumMod val="75000"/>
                <a:lumOff val="25000"/>
              </a:srgbClr>
            </a:solidFill>
            <a:effectLst/>
            <a:uLnTx/>
            <a:uFillTx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</xdr:txBody>
    </xdr:sp>
    <xdr:clientData/>
  </xdr:twoCellAnchor>
  <xdr:twoCellAnchor editAs="oneCell">
    <xdr:from>
      <xdr:col>1</xdr:col>
      <xdr:colOff>28575</xdr:colOff>
      <xdr:row>21</xdr:row>
      <xdr:rowOff>5528</xdr:rowOff>
    </xdr:from>
    <xdr:to>
      <xdr:col>32</xdr:col>
      <xdr:colOff>9525</xdr:colOff>
      <xdr:row>35</xdr:row>
      <xdr:rowOff>37333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CA06063-C6D8-2F7F-9332-A075D8630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4272728"/>
          <a:ext cx="5591175" cy="2603555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35</xdr:row>
      <xdr:rowOff>180975</xdr:rowOff>
    </xdr:from>
    <xdr:to>
      <xdr:col>32</xdr:col>
      <xdr:colOff>5761</xdr:colOff>
      <xdr:row>43</xdr:row>
      <xdr:rowOff>123358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6CE05DF-FB10-A15F-B491-BDF4AFE04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1450" y="7019925"/>
          <a:ext cx="5625511" cy="1466383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63</xdr:row>
      <xdr:rowOff>58052</xdr:rowOff>
    </xdr:from>
    <xdr:to>
      <xdr:col>31</xdr:col>
      <xdr:colOff>152400</xdr:colOff>
      <xdr:row>74</xdr:row>
      <xdr:rowOff>180975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6DEC2DE-8141-F383-E195-6FBA79DC8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0976" y="12250052"/>
          <a:ext cx="5581649" cy="2218423"/>
        </a:xfrm>
        <a:prstGeom prst="rect">
          <a:avLst/>
        </a:prstGeom>
      </xdr:spPr>
    </xdr:pic>
    <xdr:clientData/>
  </xdr:twoCellAnchor>
  <xdr:twoCellAnchor>
    <xdr:from>
      <xdr:col>8</xdr:col>
      <xdr:colOff>152400</xdr:colOff>
      <xdr:row>64</xdr:row>
      <xdr:rowOff>19050</xdr:rowOff>
    </xdr:from>
    <xdr:to>
      <xdr:col>21</xdr:col>
      <xdr:colOff>171450</xdr:colOff>
      <xdr:row>65</xdr:row>
      <xdr:rowOff>38100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1E1F8D44-02F1-021B-1606-C64EE6725274}"/>
            </a:ext>
          </a:extLst>
        </xdr:cNvPr>
        <xdr:cNvSpPr txBox="1"/>
      </xdr:nvSpPr>
      <xdr:spPr>
        <a:xfrm>
          <a:off x="1600200" y="12401550"/>
          <a:ext cx="2371725" cy="209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Evolución semanal de las ausencias</a:t>
          </a:r>
        </a:p>
      </xdr:txBody>
    </xdr:sp>
    <xdr:clientData/>
  </xdr:twoCellAnchor>
  <xdr:twoCellAnchor editAs="oneCell">
    <xdr:from>
      <xdr:col>1</xdr:col>
      <xdr:colOff>0</xdr:colOff>
      <xdr:row>76</xdr:row>
      <xdr:rowOff>51588</xdr:rowOff>
    </xdr:from>
    <xdr:to>
      <xdr:col>31</xdr:col>
      <xdr:colOff>171450</xdr:colOff>
      <xdr:row>88</xdr:row>
      <xdr:rowOff>104775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046EFED-D507-B622-EB58-67E5D37B7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0975" y="14720088"/>
          <a:ext cx="5600700" cy="2339187"/>
        </a:xfrm>
        <a:prstGeom prst="rect">
          <a:avLst/>
        </a:prstGeom>
      </xdr:spPr>
    </xdr:pic>
    <xdr:clientData/>
  </xdr:twoCellAnchor>
  <xdr:twoCellAnchor>
    <xdr:from>
      <xdr:col>14</xdr:col>
      <xdr:colOff>161925</xdr:colOff>
      <xdr:row>86</xdr:row>
      <xdr:rowOff>95249</xdr:rowOff>
    </xdr:from>
    <xdr:to>
      <xdr:col>31</xdr:col>
      <xdr:colOff>9525</xdr:colOff>
      <xdr:row>87</xdr:row>
      <xdr:rowOff>180974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9B2F2882-2585-1E52-6B6F-5EF58C8EEBC6}"/>
            </a:ext>
          </a:extLst>
        </xdr:cNvPr>
        <xdr:cNvSpPr txBox="1"/>
      </xdr:nvSpPr>
      <xdr:spPr>
        <a:xfrm>
          <a:off x="2695575" y="16668749"/>
          <a:ext cx="2924175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Horas de ausencia por día de la semana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71102-4D92-4DA2-B917-EB2E886342D3}">
  <dimension ref="A1:AZ248"/>
  <sheetViews>
    <sheetView topLeftCell="A71" zoomScale="125" zoomScaleNormal="125" workbookViewId="0">
      <selection sqref="A1:XFD1048576"/>
    </sheetView>
  </sheetViews>
  <sheetFormatPr baseColWidth="10" defaultRowHeight="15" x14ac:dyDescent="0.25"/>
  <cols>
    <col min="1" max="52" width="2.7109375" customWidth="1"/>
    <col min="53" max="57" width="6.28515625" customWidth="1"/>
  </cols>
  <sheetData>
    <row r="1" spans="1:52" ht="15" customHeight="1" x14ac:dyDescent="0.25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</row>
    <row r="2" spans="1:52" ht="1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</row>
    <row r="3" spans="1:52" x14ac:dyDescent="0.25">
      <c r="A3" s="36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</row>
    <row r="5" spans="1:52" ht="17.25" customHeight="1" x14ac:dyDescent="0.25">
      <c r="P5" s="37" t="s">
        <v>1</v>
      </c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I5" s="12"/>
      <c r="AS5" s="36" t="s">
        <v>3</v>
      </c>
      <c r="AT5" s="36"/>
      <c r="AU5" s="36"/>
      <c r="AV5" s="36"/>
      <c r="AW5" s="36"/>
      <c r="AX5" s="36"/>
    </row>
    <row r="6" spans="1:52" ht="17.25" customHeight="1" x14ac:dyDescent="0.25">
      <c r="P6" s="37" t="s">
        <v>2</v>
      </c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S6" s="38">
        <v>46055</v>
      </c>
      <c r="AT6" s="38"/>
      <c r="AU6" s="38"/>
      <c r="AV6" s="38"/>
      <c r="AW6" s="38"/>
      <c r="AX6" s="38"/>
    </row>
    <row r="8" spans="1:52" ht="21" customHeight="1" x14ac:dyDescent="0.35">
      <c r="A8" s="28" t="s">
        <v>101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</row>
    <row r="9" spans="1:52" ht="10.5" customHeight="1" thickBot="1" x14ac:dyDescent="0.4">
      <c r="A9" s="4"/>
    </row>
    <row r="10" spans="1:52" ht="19.5" customHeight="1" thickBot="1" x14ac:dyDescent="0.4">
      <c r="A10" s="4"/>
      <c r="N10" s="29" t="s">
        <v>21</v>
      </c>
      <c r="O10" s="30"/>
      <c r="P10" s="30"/>
      <c r="Q10" s="30"/>
      <c r="R10" s="30"/>
      <c r="S10" s="31"/>
      <c r="X10" s="29" t="s">
        <v>22</v>
      </c>
      <c r="Y10" s="30"/>
      <c r="Z10" s="30"/>
      <c r="AA10" s="30"/>
      <c r="AB10" s="30"/>
      <c r="AC10" s="31"/>
      <c r="AH10" s="29" t="s">
        <v>23</v>
      </c>
      <c r="AI10" s="30"/>
      <c r="AJ10" s="30"/>
      <c r="AK10" s="30"/>
      <c r="AL10" s="30"/>
      <c r="AM10" s="31"/>
    </row>
    <row r="11" spans="1:52" ht="19.5" customHeight="1" thickBot="1" x14ac:dyDescent="0.4">
      <c r="A11" s="4"/>
      <c r="C11" s="5"/>
      <c r="D11" s="5"/>
      <c r="E11" s="5"/>
      <c r="M11" s="5"/>
      <c r="N11" s="29">
        <v>108</v>
      </c>
      <c r="O11" s="30"/>
      <c r="P11" s="30"/>
      <c r="Q11" s="30"/>
      <c r="R11" s="30"/>
      <c r="S11" s="31"/>
      <c r="U11" s="5"/>
      <c r="V11" s="5"/>
      <c r="X11" s="29">
        <v>49</v>
      </c>
      <c r="Y11" s="30"/>
      <c r="Z11" s="30"/>
      <c r="AA11" s="30"/>
      <c r="AB11" s="30"/>
      <c r="AC11" s="31"/>
      <c r="AH11" s="29">
        <f>N11+X11</f>
        <v>157</v>
      </c>
      <c r="AI11" s="30"/>
      <c r="AJ11" s="30"/>
      <c r="AK11" s="30"/>
      <c r="AL11" s="30"/>
      <c r="AM11" s="31"/>
    </row>
    <row r="14" spans="1:52" ht="21" x14ac:dyDescent="0.35">
      <c r="A14" s="4" t="s">
        <v>7</v>
      </c>
      <c r="B14" s="2"/>
      <c r="C14" s="2"/>
      <c r="D14" s="2"/>
      <c r="E14" s="2"/>
      <c r="F14" s="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6" spans="1:52" x14ac:dyDescent="0.25">
      <c r="F16" s="3"/>
      <c r="G16" s="3"/>
      <c r="H16" s="3"/>
      <c r="I16" s="3"/>
      <c r="J16" s="3"/>
    </row>
    <row r="17" spans="1:36" x14ac:dyDescent="0.25">
      <c r="F17" s="3"/>
      <c r="G17" s="3"/>
      <c r="H17" s="3"/>
      <c r="I17" s="3"/>
      <c r="J17" s="3"/>
    </row>
    <row r="18" spans="1:36" x14ac:dyDescent="0.25">
      <c r="F18" s="3"/>
      <c r="G18" s="3"/>
      <c r="H18" s="3"/>
      <c r="I18" s="3"/>
      <c r="J18" s="3"/>
    </row>
    <row r="19" spans="1:36" x14ac:dyDescent="0.25">
      <c r="F19" s="3"/>
      <c r="G19" s="3"/>
      <c r="H19" s="3"/>
      <c r="I19" s="3"/>
      <c r="J19" s="3"/>
    </row>
    <row r="20" spans="1:36" x14ac:dyDescent="0.25">
      <c r="F20" s="3"/>
      <c r="G20" s="3"/>
      <c r="H20" s="3"/>
      <c r="I20" s="3"/>
      <c r="J20" s="3"/>
    </row>
    <row r="23" spans="1:36" ht="21" x14ac:dyDescent="0.35">
      <c r="A23" s="4" t="s">
        <v>30</v>
      </c>
    </row>
    <row r="24" spans="1:36" ht="7.5" customHeight="1" thickBot="1" x14ac:dyDescent="0.3"/>
    <row r="25" spans="1:36" s="6" customFormat="1" ht="20.25" customHeight="1" thickBot="1" x14ac:dyDescent="0.3">
      <c r="I25" s="52" t="s">
        <v>5</v>
      </c>
      <c r="J25" s="53"/>
      <c r="K25" s="53"/>
      <c r="L25" s="53"/>
      <c r="M25" s="53"/>
      <c r="N25" s="53"/>
      <c r="O25" s="53"/>
      <c r="P25" s="53"/>
      <c r="Q25" s="53"/>
      <c r="R25" s="53"/>
      <c r="S25" s="54"/>
      <c r="T25" s="55" t="s">
        <v>102</v>
      </c>
      <c r="U25" s="56"/>
      <c r="V25" s="56"/>
      <c r="W25" s="56"/>
      <c r="X25" s="56"/>
      <c r="Y25" s="57"/>
      <c r="Z25" s="55" t="s">
        <v>103</v>
      </c>
      <c r="AA25" s="56"/>
      <c r="AB25" s="56"/>
      <c r="AC25" s="56"/>
      <c r="AD25" s="56"/>
      <c r="AE25" s="57"/>
      <c r="AF25" s="52" t="s">
        <v>4</v>
      </c>
      <c r="AG25" s="53"/>
      <c r="AH25" s="53"/>
      <c r="AI25" s="53"/>
      <c r="AJ25" s="54"/>
    </row>
    <row r="26" spans="1:36" s="6" customFormat="1" ht="20.25" customHeight="1" thickBot="1" x14ac:dyDescent="0.3">
      <c r="I26" s="69" t="s">
        <v>6</v>
      </c>
      <c r="J26" s="70"/>
      <c r="K26" s="70"/>
      <c r="L26" s="70"/>
      <c r="M26" s="70"/>
      <c r="N26" s="70"/>
      <c r="O26" s="70"/>
      <c r="P26" s="70"/>
      <c r="Q26" s="70"/>
      <c r="R26" s="70"/>
      <c r="S26" s="71"/>
      <c r="T26" s="72">
        <v>3.1600000000000003E-2</v>
      </c>
      <c r="U26" s="73"/>
      <c r="V26" s="73"/>
      <c r="W26" s="73"/>
      <c r="X26" s="73"/>
      <c r="Y26" s="74"/>
      <c r="Z26" s="72">
        <v>4.7E-2</v>
      </c>
      <c r="AA26" s="73"/>
      <c r="AB26" s="73"/>
      <c r="AC26" s="73"/>
      <c r="AD26" s="73"/>
      <c r="AE26" s="74"/>
      <c r="AF26" s="185">
        <f>((T26-Z26)/Z26)</f>
        <v>-0.32765957446808502</v>
      </c>
      <c r="AG26" s="186"/>
      <c r="AH26" s="186"/>
      <c r="AI26" s="186"/>
      <c r="AJ26" s="187"/>
    </row>
    <row r="27" spans="1:36" s="6" customFormat="1" ht="20.25" customHeight="1" thickBot="1" x14ac:dyDescent="0.3">
      <c r="I27" s="69" t="s">
        <v>104</v>
      </c>
      <c r="J27" s="70"/>
      <c r="K27" s="70"/>
      <c r="L27" s="70"/>
      <c r="M27" s="70"/>
      <c r="N27" s="70"/>
      <c r="O27" s="70"/>
      <c r="P27" s="70"/>
      <c r="Q27" s="70"/>
      <c r="R27" s="70"/>
      <c r="S27" s="71"/>
      <c r="T27" s="182">
        <v>154</v>
      </c>
      <c r="U27" s="183"/>
      <c r="V27" s="183"/>
      <c r="W27" s="183"/>
      <c r="X27" s="183"/>
      <c r="Y27" s="184"/>
      <c r="Z27" s="182">
        <v>226</v>
      </c>
      <c r="AA27" s="183"/>
      <c r="AB27" s="183"/>
      <c r="AC27" s="183"/>
      <c r="AD27" s="183"/>
      <c r="AE27" s="184"/>
      <c r="AF27" s="185">
        <f>((T27-Z27)/Z27)</f>
        <v>-0.31858407079646017</v>
      </c>
      <c r="AG27" s="186"/>
      <c r="AH27" s="186"/>
      <c r="AI27" s="186"/>
      <c r="AJ27" s="187"/>
    </row>
    <row r="28" spans="1:36" s="6" customFormat="1" ht="20.25" customHeight="1" thickBot="1" x14ac:dyDescent="0.3">
      <c r="I28" s="58" t="s">
        <v>18</v>
      </c>
      <c r="J28" s="59"/>
      <c r="K28" s="59"/>
      <c r="L28" s="59"/>
      <c r="M28" s="59"/>
      <c r="N28" s="59"/>
      <c r="O28" s="59"/>
      <c r="P28" s="59"/>
      <c r="Q28" s="59"/>
      <c r="R28" s="59"/>
      <c r="S28" s="60"/>
      <c r="T28" s="61">
        <v>6786.93</v>
      </c>
      <c r="U28" s="62"/>
      <c r="V28" s="62"/>
      <c r="W28" s="62"/>
      <c r="X28" s="62"/>
      <c r="Y28" s="63"/>
      <c r="Z28" s="61">
        <v>11800.47</v>
      </c>
      <c r="AA28" s="62"/>
      <c r="AB28" s="62"/>
      <c r="AC28" s="62"/>
      <c r="AD28" s="62"/>
      <c r="AE28" s="63"/>
      <c r="AF28" s="185">
        <f>((T28-Z28)/Z28)</f>
        <v>-0.42485934882254683</v>
      </c>
      <c r="AG28" s="186"/>
      <c r="AH28" s="186"/>
      <c r="AI28" s="186"/>
      <c r="AJ28" s="187"/>
    </row>
    <row r="30" spans="1:36" ht="21" x14ac:dyDescent="0.35">
      <c r="A30" s="4" t="s">
        <v>29</v>
      </c>
    </row>
    <row r="31" spans="1:36" ht="7.5" customHeight="1" thickBot="1" x14ac:dyDescent="0.3"/>
    <row r="32" spans="1:36" ht="15.75" thickBot="1" x14ac:dyDescent="0.3">
      <c r="I32" s="10" t="s">
        <v>12</v>
      </c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89" t="s">
        <v>21</v>
      </c>
      <c r="Y32" s="89"/>
      <c r="Z32" s="89"/>
      <c r="AA32" s="89"/>
      <c r="AB32" s="89" t="s">
        <v>22</v>
      </c>
      <c r="AC32" s="89"/>
      <c r="AD32" s="89"/>
      <c r="AE32" s="89"/>
      <c r="AF32" s="89" t="s">
        <v>23</v>
      </c>
      <c r="AG32" s="89"/>
      <c r="AH32" s="89"/>
      <c r="AI32" s="89"/>
      <c r="AJ32" s="89"/>
    </row>
    <row r="33" spans="5:36" ht="15.75" thickBot="1" x14ac:dyDescent="0.3">
      <c r="I33" s="90" t="s">
        <v>9</v>
      </c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1">
        <v>4</v>
      </c>
      <c r="Y33" s="91"/>
      <c r="Z33" s="91"/>
      <c r="AA33" s="91"/>
      <c r="AB33" s="91">
        <v>3</v>
      </c>
      <c r="AC33" s="91"/>
      <c r="AD33" s="91"/>
      <c r="AE33" s="91"/>
      <c r="AF33" s="92">
        <v>7</v>
      </c>
      <c r="AG33" s="93"/>
      <c r="AH33" s="93"/>
      <c r="AI33" s="93"/>
      <c r="AJ33" s="94"/>
    </row>
    <row r="34" spans="5:36" ht="15.75" thickBot="1" x14ac:dyDescent="0.3">
      <c r="I34" s="90" t="s">
        <v>8</v>
      </c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1">
        <v>1</v>
      </c>
      <c r="Y34" s="91"/>
      <c r="Z34" s="91"/>
      <c r="AA34" s="91"/>
      <c r="AB34" s="91">
        <v>1</v>
      </c>
      <c r="AC34" s="91"/>
      <c r="AD34" s="91"/>
      <c r="AE34" s="91"/>
      <c r="AF34" s="92">
        <v>2</v>
      </c>
      <c r="AG34" s="93"/>
      <c r="AH34" s="93"/>
      <c r="AI34" s="93"/>
      <c r="AJ34" s="94"/>
    </row>
    <row r="35" spans="5:36" ht="15.75" thickBot="1" x14ac:dyDescent="0.3">
      <c r="I35" s="90" t="s">
        <v>10</v>
      </c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1">
        <v>3</v>
      </c>
      <c r="Y35" s="91"/>
      <c r="Z35" s="91"/>
      <c r="AA35" s="91"/>
      <c r="AB35" s="91">
        <v>2</v>
      </c>
      <c r="AC35" s="91"/>
      <c r="AD35" s="91"/>
      <c r="AE35" s="91"/>
      <c r="AF35" s="92">
        <v>5</v>
      </c>
      <c r="AG35" s="93"/>
      <c r="AH35" s="93"/>
      <c r="AI35" s="93"/>
      <c r="AJ35" s="94"/>
    </row>
    <row r="36" spans="5:36" ht="15.75" thickBot="1" x14ac:dyDescent="0.3">
      <c r="I36" s="90" t="s">
        <v>11</v>
      </c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1">
        <v>84</v>
      </c>
      <c r="Y36" s="91"/>
      <c r="Z36" s="91"/>
      <c r="AA36" s="91"/>
      <c r="AB36" s="91">
        <v>66</v>
      </c>
      <c r="AC36" s="91"/>
      <c r="AD36" s="91"/>
      <c r="AE36" s="91"/>
      <c r="AF36" s="92">
        <f>X36+AB36</f>
        <v>150</v>
      </c>
      <c r="AG36" s="93"/>
      <c r="AH36" s="93"/>
      <c r="AI36" s="93"/>
      <c r="AJ36" s="94"/>
    </row>
    <row r="37" spans="5:36" ht="15.75" thickBot="1" x14ac:dyDescent="0.3">
      <c r="I37" s="90" t="s">
        <v>19</v>
      </c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5">
        <v>3340.49</v>
      </c>
      <c r="Y37" s="95"/>
      <c r="Z37" s="95"/>
      <c r="AA37" s="95"/>
      <c r="AB37" s="95">
        <v>3446.45</v>
      </c>
      <c r="AC37" s="95"/>
      <c r="AD37" s="95"/>
      <c r="AE37" s="95"/>
      <c r="AF37" s="96">
        <f>X37+AB37</f>
        <v>6786.94</v>
      </c>
      <c r="AG37" s="97"/>
      <c r="AH37" s="97"/>
      <c r="AI37" s="97"/>
      <c r="AJ37" s="98"/>
    </row>
    <row r="38" spans="5:36" ht="15.75" thickBot="1" x14ac:dyDescent="0.3"/>
    <row r="39" spans="5:36" ht="15.75" thickBot="1" x14ac:dyDescent="0.3">
      <c r="I39" s="110" t="s">
        <v>13</v>
      </c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2"/>
      <c r="X39" s="89" t="s">
        <v>21</v>
      </c>
      <c r="Y39" s="89"/>
      <c r="Z39" s="89"/>
      <c r="AA39" s="89"/>
      <c r="AB39" s="89" t="s">
        <v>22</v>
      </c>
      <c r="AC39" s="89"/>
      <c r="AD39" s="89"/>
      <c r="AE39" s="89"/>
      <c r="AF39" s="89" t="s">
        <v>23</v>
      </c>
      <c r="AG39" s="89"/>
      <c r="AH39" s="89"/>
      <c r="AI39" s="89"/>
      <c r="AJ39" s="89"/>
    </row>
    <row r="40" spans="5:36" ht="15.75" thickBot="1" x14ac:dyDescent="0.3">
      <c r="I40" s="99" t="s">
        <v>14</v>
      </c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1"/>
      <c r="X40" s="102">
        <v>0</v>
      </c>
      <c r="Y40" s="102"/>
      <c r="Z40" s="102"/>
      <c r="AA40" s="102"/>
      <c r="AB40" s="102">
        <v>0</v>
      </c>
      <c r="AC40" s="102"/>
      <c r="AD40" s="102"/>
      <c r="AE40" s="102"/>
      <c r="AF40" s="103">
        <v>0</v>
      </c>
      <c r="AG40" s="104"/>
      <c r="AH40" s="104"/>
      <c r="AI40" s="104"/>
      <c r="AJ40" s="105"/>
    </row>
    <row r="41" spans="5:36" ht="15.75" thickBot="1" x14ac:dyDescent="0.3">
      <c r="I41" s="99" t="s">
        <v>24</v>
      </c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1"/>
      <c r="X41" s="102">
        <v>0</v>
      </c>
      <c r="Y41" s="102"/>
      <c r="Z41" s="102"/>
      <c r="AA41" s="102"/>
      <c r="AB41" s="102">
        <v>0</v>
      </c>
      <c r="AC41" s="102"/>
      <c r="AD41" s="102"/>
      <c r="AE41" s="102"/>
      <c r="AF41" s="103">
        <v>0</v>
      </c>
      <c r="AG41" s="104"/>
      <c r="AH41" s="104"/>
      <c r="AI41" s="104"/>
      <c r="AJ41" s="105"/>
    </row>
    <row r="42" spans="5:36" ht="15.75" thickBot="1" x14ac:dyDescent="0.3">
      <c r="I42" s="99" t="s">
        <v>16</v>
      </c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1"/>
      <c r="X42" s="106">
        <v>0</v>
      </c>
      <c r="Y42" s="106"/>
      <c r="Z42" s="106"/>
      <c r="AA42" s="106"/>
      <c r="AB42" s="106">
        <v>0</v>
      </c>
      <c r="AC42" s="106"/>
      <c r="AD42" s="106"/>
      <c r="AE42" s="106"/>
      <c r="AF42" s="107">
        <v>0</v>
      </c>
      <c r="AG42" s="108"/>
      <c r="AH42" s="108"/>
      <c r="AI42" s="108"/>
      <c r="AJ42" s="109"/>
    </row>
    <row r="43" spans="5:36" ht="15.75" thickBot="1" x14ac:dyDescent="0.3">
      <c r="I43" s="99" t="s">
        <v>20</v>
      </c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1"/>
      <c r="X43" s="113">
        <v>0</v>
      </c>
      <c r="Y43" s="113"/>
      <c r="Z43" s="113"/>
      <c r="AA43" s="113"/>
      <c r="AB43" s="113">
        <v>0</v>
      </c>
      <c r="AC43" s="113"/>
      <c r="AD43" s="113"/>
      <c r="AE43" s="113"/>
      <c r="AF43" s="114">
        <v>0</v>
      </c>
      <c r="AG43" s="115"/>
      <c r="AH43" s="115"/>
      <c r="AI43" s="115"/>
      <c r="AJ43" s="116"/>
    </row>
    <row r="44" spans="5:36" ht="15.75" thickBot="1" x14ac:dyDescent="0.3"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8"/>
      <c r="Y44" s="8"/>
      <c r="Z44" s="8"/>
      <c r="AA44" s="8"/>
      <c r="AB44" s="9"/>
      <c r="AC44" s="9"/>
      <c r="AD44" s="9"/>
      <c r="AE44" s="9"/>
      <c r="AF44" s="9"/>
      <c r="AG44" s="9"/>
      <c r="AH44" s="9"/>
      <c r="AI44" s="9"/>
      <c r="AJ44" s="9"/>
    </row>
    <row r="45" spans="5:36" ht="15.75" thickBot="1" x14ac:dyDescent="0.3">
      <c r="I45" s="110" t="s">
        <v>15</v>
      </c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2"/>
      <c r="X45" s="117" t="s">
        <v>21</v>
      </c>
      <c r="Y45" s="118"/>
      <c r="Z45" s="118"/>
      <c r="AA45" s="119"/>
      <c r="AB45" s="117" t="s">
        <v>22</v>
      </c>
      <c r="AC45" s="118"/>
      <c r="AD45" s="118"/>
      <c r="AE45" s="119"/>
      <c r="AF45" s="117" t="s">
        <v>23</v>
      </c>
      <c r="AG45" s="118"/>
      <c r="AH45" s="118"/>
      <c r="AI45" s="118"/>
      <c r="AJ45" s="119"/>
    </row>
    <row r="46" spans="5:36" ht="15.75" thickBot="1" x14ac:dyDescent="0.3">
      <c r="I46" s="99" t="s">
        <v>105</v>
      </c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1"/>
      <c r="X46" s="103">
        <v>2</v>
      </c>
      <c r="Y46" s="104"/>
      <c r="Z46" s="104"/>
      <c r="AA46" s="105"/>
      <c r="AB46" s="103">
        <v>0</v>
      </c>
      <c r="AC46" s="104"/>
      <c r="AD46" s="104"/>
      <c r="AE46" s="105"/>
      <c r="AF46" s="103">
        <v>2</v>
      </c>
      <c r="AG46" s="104"/>
      <c r="AH46" s="104"/>
      <c r="AI46" s="104"/>
      <c r="AJ46" s="105"/>
    </row>
    <row r="47" spans="5:36" ht="15.75" thickBot="1" x14ac:dyDescent="0.3">
      <c r="I47" s="99" t="s">
        <v>32</v>
      </c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1"/>
      <c r="X47" s="107">
        <v>1.1999999999999999E-3</v>
      </c>
      <c r="Y47" s="108"/>
      <c r="Z47" s="108"/>
      <c r="AA47" s="109"/>
      <c r="AB47" s="107">
        <v>0</v>
      </c>
      <c r="AC47" s="108"/>
      <c r="AD47" s="108"/>
      <c r="AE47" s="109"/>
      <c r="AF47" s="107">
        <v>1.1999999999999999E-3</v>
      </c>
      <c r="AG47" s="108"/>
      <c r="AH47" s="108"/>
      <c r="AI47" s="108"/>
      <c r="AJ47" s="109"/>
    </row>
    <row r="48" spans="5:36" x14ac:dyDescent="0.25"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</row>
    <row r="49" spans="1:36" ht="21" x14ac:dyDescent="0.35">
      <c r="A49" s="4" t="s">
        <v>31</v>
      </c>
    </row>
    <row r="50" spans="1:36" ht="15.75" thickBot="1" x14ac:dyDescent="0.3"/>
    <row r="51" spans="1:36" ht="15.75" thickBot="1" x14ac:dyDescent="0.3">
      <c r="I51" s="110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2"/>
      <c r="X51" s="117" t="s">
        <v>21</v>
      </c>
      <c r="Y51" s="118"/>
      <c r="Z51" s="118"/>
      <c r="AA51" s="119"/>
      <c r="AB51" s="117" t="s">
        <v>22</v>
      </c>
      <c r="AC51" s="118"/>
      <c r="AD51" s="118"/>
      <c r="AE51" s="119"/>
      <c r="AF51" s="117" t="s">
        <v>23</v>
      </c>
      <c r="AG51" s="118"/>
      <c r="AH51" s="118"/>
      <c r="AI51" s="118"/>
      <c r="AJ51" s="119"/>
    </row>
    <row r="52" spans="1:36" ht="15.75" thickBot="1" x14ac:dyDescent="0.3">
      <c r="I52" s="99" t="s">
        <v>33</v>
      </c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1"/>
      <c r="X52" s="107">
        <v>3.0099999999999998E-2</v>
      </c>
      <c r="Y52" s="108"/>
      <c r="Z52" s="108"/>
      <c r="AA52" s="109"/>
      <c r="AB52" s="107">
        <v>6.0400000000000002E-2</v>
      </c>
      <c r="AC52" s="108"/>
      <c r="AD52" s="108"/>
      <c r="AE52" s="109"/>
      <c r="AF52" s="107">
        <v>3.0800000000000001E-2</v>
      </c>
      <c r="AG52" s="108"/>
      <c r="AH52" s="108"/>
      <c r="AI52" s="108"/>
      <c r="AJ52" s="109"/>
    </row>
    <row r="53" spans="1:36" ht="15.75" thickBot="1" x14ac:dyDescent="0.3">
      <c r="I53" s="99" t="s">
        <v>34</v>
      </c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1"/>
      <c r="X53" s="107">
        <v>1.1999999999999999E-3</v>
      </c>
      <c r="Y53" s="108"/>
      <c r="Z53" s="108"/>
      <c r="AA53" s="109"/>
      <c r="AB53" s="107">
        <v>0</v>
      </c>
      <c r="AC53" s="108"/>
      <c r="AD53" s="108"/>
      <c r="AE53" s="109"/>
      <c r="AF53" s="107">
        <v>1.1999999999999999E-3</v>
      </c>
      <c r="AG53" s="108"/>
      <c r="AH53" s="108"/>
      <c r="AI53" s="108"/>
      <c r="AJ53" s="109"/>
    </row>
    <row r="54" spans="1:36" ht="15.75" thickBot="1" x14ac:dyDescent="0.3">
      <c r="I54" s="99" t="s">
        <v>35</v>
      </c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1"/>
      <c r="X54" s="107">
        <v>0</v>
      </c>
      <c r="Y54" s="108"/>
      <c r="Z54" s="108"/>
      <c r="AA54" s="109"/>
      <c r="AB54" s="107">
        <v>0</v>
      </c>
      <c r="AC54" s="108"/>
      <c r="AD54" s="108"/>
      <c r="AE54" s="109"/>
      <c r="AF54" s="107">
        <v>0</v>
      </c>
      <c r="AG54" s="108"/>
      <c r="AH54" s="108"/>
      <c r="AI54" s="108"/>
      <c r="AJ54" s="109"/>
    </row>
    <row r="55" spans="1:36" ht="15.75" thickBot="1" x14ac:dyDescent="0.3">
      <c r="I55" s="99" t="s">
        <v>106</v>
      </c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1"/>
      <c r="X55" s="132">
        <v>46</v>
      </c>
      <c r="Y55" s="133"/>
      <c r="Z55" s="133"/>
      <c r="AA55" s="134"/>
      <c r="AB55" s="132">
        <v>50</v>
      </c>
      <c r="AC55" s="133"/>
      <c r="AD55" s="133"/>
      <c r="AE55" s="134"/>
      <c r="AF55" s="132">
        <f>X55+AB55</f>
        <v>96</v>
      </c>
      <c r="AG55" s="133"/>
      <c r="AH55" s="133"/>
      <c r="AI55" s="133"/>
      <c r="AJ55" s="134"/>
    </row>
    <row r="67" spans="1:43" ht="21" x14ac:dyDescent="0.35">
      <c r="A67" s="4" t="s">
        <v>36</v>
      </c>
    </row>
    <row r="69" spans="1:43" x14ac:dyDescent="0.25">
      <c r="I69" s="190" t="s">
        <v>37</v>
      </c>
      <c r="J69" s="190"/>
      <c r="K69" s="190"/>
      <c r="L69" s="190"/>
      <c r="M69" s="190"/>
      <c r="N69" s="190"/>
      <c r="O69" s="190"/>
      <c r="P69" s="190"/>
      <c r="Q69" s="190"/>
      <c r="R69" s="190"/>
      <c r="S69" s="129">
        <v>45292</v>
      </c>
      <c r="T69" s="130"/>
      <c r="U69" s="130"/>
      <c r="V69" s="130"/>
      <c r="W69" s="131"/>
      <c r="X69" s="129">
        <v>45658</v>
      </c>
      <c r="Y69" s="130"/>
      <c r="Z69" s="130"/>
      <c r="AA69" s="130"/>
      <c r="AB69" s="130"/>
      <c r="AC69" s="130"/>
      <c r="AD69" s="130"/>
      <c r="AE69" s="130"/>
      <c r="AF69" s="130"/>
      <c r="AG69" s="131"/>
      <c r="AH69" s="129">
        <v>46023</v>
      </c>
      <c r="AI69" s="45"/>
      <c r="AJ69" s="45"/>
      <c r="AK69" s="45"/>
      <c r="AL69" s="45"/>
      <c r="AM69" s="45"/>
      <c r="AN69" s="45"/>
      <c r="AO69" s="45"/>
      <c r="AP69" s="15"/>
      <c r="AQ69" s="18"/>
    </row>
    <row r="70" spans="1:43" x14ac:dyDescent="0.25">
      <c r="I70" s="188" t="s">
        <v>38</v>
      </c>
      <c r="J70" s="188"/>
      <c r="K70" s="188"/>
      <c r="L70" s="188"/>
      <c r="M70" s="188"/>
      <c r="N70" s="188"/>
      <c r="O70" s="188"/>
      <c r="P70" s="188"/>
      <c r="Q70" s="188"/>
      <c r="R70" s="188"/>
      <c r="S70" s="39" t="s">
        <v>43</v>
      </c>
      <c r="T70" s="39"/>
      <c r="U70" s="39"/>
      <c r="V70" s="39"/>
      <c r="W70" s="39"/>
      <c r="X70" s="39" t="s">
        <v>43</v>
      </c>
      <c r="Y70" s="39"/>
      <c r="Z70" s="39"/>
      <c r="AA70" s="39"/>
      <c r="AB70" s="39"/>
      <c r="AC70" s="39" t="s">
        <v>4</v>
      </c>
      <c r="AD70" s="39"/>
      <c r="AE70" s="39"/>
      <c r="AF70" s="39"/>
      <c r="AG70" s="39"/>
      <c r="AH70" s="44" t="s">
        <v>43</v>
      </c>
      <c r="AI70" s="45"/>
      <c r="AJ70" s="45"/>
      <c r="AK70" s="46"/>
      <c r="AL70" s="44" t="s">
        <v>4</v>
      </c>
      <c r="AM70" s="45"/>
      <c r="AN70" s="45"/>
      <c r="AO70" s="45"/>
      <c r="AP70" s="15"/>
      <c r="AQ70" s="18"/>
    </row>
    <row r="71" spans="1:43" x14ac:dyDescent="0.25">
      <c r="I71" s="188" t="s">
        <v>23</v>
      </c>
      <c r="J71" s="188"/>
      <c r="K71" s="188"/>
      <c r="L71" s="188"/>
      <c r="M71" s="188"/>
      <c r="N71" s="188"/>
      <c r="O71" s="188"/>
      <c r="P71" s="188"/>
      <c r="Q71" s="188"/>
      <c r="R71" s="188"/>
      <c r="S71" s="138">
        <f>SUM(S72:W74)</f>
        <v>4876.4400000000005</v>
      </c>
      <c r="T71" s="139"/>
      <c r="U71" s="139"/>
      <c r="V71" s="139"/>
      <c r="W71" s="140"/>
      <c r="X71" s="138">
        <f>SUM(X72:AB74)</f>
        <v>11800.47</v>
      </c>
      <c r="Y71" s="139"/>
      <c r="Z71" s="139"/>
      <c r="AA71" s="139"/>
      <c r="AB71" s="140"/>
      <c r="AC71" s="189">
        <f>(X71-S71)/S71</f>
        <v>1.4198944311834039</v>
      </c>
      <c r="AD71" s="189"/>
      <c r="AE71" s="189"/>
      <c r="AF71" s="189"/>
      <c r="AG71" s="189"/>
      <c r="AH71" s="138">
        <f>SUM(AH72:AK74)</f>
        <v>6786.93</v>
      </c>
      <c r="AI71" s="139"/>
      <c r="AJ71" s="139"/>
      <c r="AK71" s="140"/>
      <c r="AL71" s="144">
        <f>(AH71-X71)/X71</f>
        <v>-0.42485934882254683</v>
      </c>
      <c r="AM71" s="145"/>
      <c r="AN71" s="145"/>
      <c r="AO71" s="145"/>
      <c r="AP71" s="16"/>
      <c r="AQ71" s="19"/>
    </row>
    <row r="72" spans="1:43" x14ac:dyDescent="0.25">
      <c r="I72" s="150" t="s">
        <v>40</v>
      </c>
      <c r="J72" s="151"/>
      <c r="K72" s="151"/>
      <c r="L72" s="151"/>
      <c r="M72" s="151"/>
      <c r="N72" s="151"/>
      <c r="O72" s="151"/>
      <c r="P72" s="151"/>
      <c r="Q72" s="151"/>
      <c r="R72" s="152"/>
      <c r="S72" s="147">
        <v>874.24</v>
      </c>
      <c r="T72" s="148"/>
      <c r="U72" s="148"/>
      <c r="V72" s="148"/>
      <c r="W72" s="149"/>
      <c r="X72" s="191">
        <v>3246.02</v>
      </c>
      <c r="Y72" s="191"/>
      <c r="Z72" s="191"/>
      <c r="AA72" s="191"/>
      <c r="AB72" s="191"/>
      <c r="AC72" s="189">
        <f>(X72-S72)/S72</f>
        <v>2.7129621156661785</v>
      </c>
      <c r="AD72" s="189"/>
      <c r="AE72" s="189"/>
      <c r="AF72" s="189"/>
      <c r="AG72" s="189"/>
      <c r="AH72" s="147">
        <v>1344.95</v>
      </c>
      <c r="AI72" s="148"/>
      <c r="AJ72" s="148"/>
      <c r="AK72" s="149"/>
      <c r="AL72" s="144">
        <f>(AH72-X72)/X72</f>
        <v>-0.58566182586675375</v>
      </c>
      <c r="AM72" s="145"/>
      <c r="AN72" s="145"/>
      <c r="AO72" s="145"/>
      <c r="AP72" s="16"/>
      <c r="AQ72" s="19"/>
    </row>
    <row r="73" spans="1:43" x14ac:dyDescent="0.25">
      <c r="I73" s="40" t="s">
        <v>41</v>
      </c>
      <c r="J73" s="41"/>
      <c r="K73" s="41"/>
      <c r="L73" s="41"/>
      <c r="M73" s="41"/>
      <c r="N73" s="41"/>
      <c r="O73" s="41"/>
      <c r="P73" s="41"/>
      <c r="Q73" s="41"/>
      <c r="R73" s="42"/>
      <c r="S73" s="147">
        <v>3575.98</v>
      </c>
      <c r="T73" s="148"/>
      <c r="U73" s="148"/>
      <c r="V73" s="148"/>
      <c r="W73" s="149"/>
      <c r="X73" s="191">
        <v>5608.7</v>
      </c>
      <c r="Y73" s="191"/>
      <c r="Z73" s="191"/>
      <c r="AA73" s="191"/>
      <c r="AB73" s="191"/>
      <c r="AC73" s="189">
        <f>(X73-S73)/S73</f>
        <v>0.56843718365315232</v>
      </c>
      <c r="AD73" s="189"/>
      <c r="AE73" s="189"/>
      <c r="AF73" s="189"/>
      <c r="AG73" s="189"/>
      <c r="AH73" s="147">
        <v>5191.72</v>
      </c>
      <c r="AI73" s="148"/>
      <c r="AJ73" s="148"/>
      <c r="AK73" s="149"/>
      <c r="AL73" s="144">
        <f>(AH73-X73)/X73</f>
        <v>-7.434521368588079E-2</v>
      </c>
      <c r="AM73" s="145"/>
      <c r="AN73" s="145"/>
      <c r="AO73" s="145"/>
      <c r="AP73" s="16"/>
      <c r="AQ73" s="19"/>
    </row>
    <row r="74" spans="1:43" x14ac:dyDescent="0.25">
      <c r="I74" s="40" t="s">
        <v>42</v>
      </c>
      <c r="J74" s="41"/>
      <c r="K74" s="41"/>
      <c r="L74" s="41"/>
      <c r="M74" s="41"/>
      <c r="N74" s="41"/>
      <c r="O74" s="41"/>
      <c r="P74" s="41"/>
      <c r="Q74" s="41"/>
      <c r="R74" s="42"/>
      <c r="S74" s="147">
        <v>426.22</v>
      </c>
      <c r="T74" s="148"/>
      <c r="U74" s="148"/>
      <c r="V74" s="148"/>
      <c r="W74" s="149"/>
      <c r="X74" s="191">
        <v>2945.75</v>
      </c>
      <c r="Y74" s="191"/>
      <c r="Z74" s="191"/>
      <c r="AA74" s="191"/>
      <c r="AB74" s="191"/>
      <c r="AC74" s="189">
        <f>(X74-S74)/S74</f>
        <v>5.9113368682839837</v>
      </c>
      <c r="AD74" s="189"/>
      <c r="AE74" s="189"/>
      <c r="AF74" s="189"/>
      <c r="AG74" s="189"/>
      <c r="AH74" s="147">
        <v>250.26</v>
      </c>
      <c r="AI74" s="148"/>
      <c r="AJ74" s="148"/>
      <c r="AK74" s="149"/>
      <c r="AL74" s="144">
        <f>(AH74-X74)/X74</f>
        <v>-0.91504370703555959</v>
      </c>
      <c r="AM74" s="145"/>
      <c r="AN74" s="145"/>
      <c r="AO74" s="145"/>
      <c r="AP74" s="16"/>
      <c r="AQ74" s="19"/>
    </row>
    <row r="94" spans="2:35" x14ac:dyDescent="0.25">
      <c r="B94" s="192"/>
      <c r="C94" s="192"/>
      <c r="D94" s="192"/>
      <c r="E94" s="192"/>
      <c r="F94" s="192"/>
      <c r="G94" s="192"/>
      <c r="H94" s="192"/>
      <c r="I94" s="192"/>
      <c r="J94" s="192"/>
      <c r="K94" s="192"/>
      <c r="L94" s="192"/>
      <c r="M94" s="192"/>
      <c r="N94" s="192"/>
      <c r="O94" s="192"/>
      <c r="P94" s="192"/>
      <c r="Q94" s="192"/>
      <c r="R94" s="192"/>
      <c r="S94" s="192"/>
      <c r="T94" s="192"/>
      <c r="U94" s="192"/>
      <c r="V94" s="192"/>
      <c r="W94" s="192"/>
      <c r="X94" s="192"/>
      <c r="Y94" s="192"/>
      <c r="Z94" s="192"/>
      <c r="AA94" s="192"/>
      <c r="AB94" s="192"/>
      <c r="AC94" s="192"/>
      <c r="AD94" s="192"/>
      <c r="AE94" s="192"/>
      <c r="AF94" s="192"/>
      <c r="AG94" s="192"/>
      <c r="AH94" s="192"/>
      <c r="AI94" s="192"/>
    </row>
    <row r="95" spans="2:35" x14ac:dyDescent="0.25">
      <c r="T95" s="21"/>
    </row>
    <row r="102" spans="1:1" ht="21" x14ac:dyDescent="0.35">
      <c r="A102" s="4" t="s">
        <v>107</v>
      </c>
    </row>
    <row r="134" spans="1:1" ht="21" x14ac:dyDescent="0.35">
      <c r="A134" s="4" t="s">
        <v>109</v>
      </c>
    </row>
    <row r="161" spans="1:1" ht="21" x14ac:dyDescent="0.35">
      <c r="A161" s="4" t="s">
        <v>108</v>
      </c>
    </row>
    <row r="189" spans="1:1" ht="21" x14ac:dyDescent="0.35">
      <c r="A189" s="4" t="s">
        <v>110</v>
      </c>
    </row>
    <row r="216" spans="1:1" ht="21" x14ac:dyDescent="0.35">
      <c r="A216" s="4" t="s">
        <v>111</v>
      </c>
    </row>
    <row r="248" spans="1:1" ht="21" x14ac:dyDescent="0.35">
      <c r="A248" s="4" t="s">
        <v>112</v>
      </c>
    </row>
  </sheetData>
  <mergeCells count="141">
    <mergeCell ref="I72:R72"/>
    <mergeCell ref="S72:W72"/>
    <mergeCell ref="X72:AB72"/>
    <mergeCell ref="AC72:AG72"/>
    <mergeCell ref="AH72:AK72"/>
    <mergeCell ref="AL72:AO72"/>
    <mergeCell ref="B94:AI94"/>
    <mergeCell ref="I74:R74"/>
    <mergeCell ref="S74:W74"/>
    <mergeCell ref="X74:AB74"/>
    <mergeCell ref="AC74:AG74"/>
    <mergeCell ref="AH74:AK74"/>
    <mergeCell ref="AL74:AO74"/>
    <mergeCell ref="I73:R73"/>
    <mergeCell ref="S73:W73"/>
    <mergeCell ref="X73:AB73"/>
    <mergeCell ref="AC73:AG73"/>
    <mergeCell ref="AH73:AK73"/>
    <mergeCell ref="AL73:AO73"/>
    <mergeCell ref="I71:R71"/>
    <mergeCell ref="S71:W71"/>
    <mergeCell ref="X71:AB71"/>
    <mergeCell ref="AC71:AG71"/>
    <mergeCell ref="AH71:AK71"/>
    <mergeCell ref="AL71:AO71"/>
    <mergeCell ref="I69:R69"/>
    <mergeCell ref="S69:W69"/>
    <mergeCell ref="X69:AG69"/>
    <mergeCell ref="AH69:AO69"/>
    <mergeCell ref="I70:R70"/>
    <mergeCell ref="S70:W70"/>
    <mergeCell ref="X70:AB70"/>
    <mergeCell ref="AC70:AG70"/>
    <mergeCell ref="AH70:AK70"/>
    <mergeCell ref="AL70:AO70"/>
    <mergeCell ref="I53:W53"/>
    <mergeCell ref="X53:AA53"/>
    <mergeCell ref="AB53:AE53"/>
    <mergeCell ref="AF53:AJ53"/>
    <mergeCell ref="I54:W54"/>
    <mergeCell ref="X54:AA54"/>
    <mergeCell ref="AB54:AE54"/>
    <mergeCell ref="AF54:AJ54"/>
    <mergeCell ref="I51:W51"/>
    <mergeCell ref="X51:AA51"/>
    <mergeCell ref="AB51:AE51"/>
    <mergeCell ref="AF51:AJ51"/>
    <mergeCell ref="I52:W52"/>
    <mergeCell ref="X52:AA52"/>
    <mergeCell ref="AB52:AE52"/>
    <mergeCell ref="AF52:AJ52"/>
    <mergeCell ref="I47:W47"/>
    <mergeCell ref="X47:AA47"/>
    <mergeCell ref="AB47:AE47"/>
    <mergeCell ref="AF47:AJ47"/>
    <mergeCell ref="E48:Y48"/>
    <mergeCell ref="Z48:AF48"/>
    <mergeCell ref="I45:W45"/>
    <mergeCell ref="X45:AA45"/>
    <mergeCell ref="AB45:AE45"/>
    <mergeCell ref="AF45:AJ45"/>
    <mergeCell ref="I46:W46"/>
    <mergeCell ref="X46:AA46"/>
    <mergeCell ref="AB46:AE46"/>
    <mergeCell ref="AF46:AJ46"/>
    <mergeCell ref="I42:W42"/>
    <mergeCell ref="X42:AA42"/>
    <mergeCell ref="AB42:AE42"/>
    <mergeCell ref="AF42:AJ42"/>
    <mergeCell ref="I43:W43"/>
    <mergeCell ref="X43:AA43"/>
    <mergeCell ref="AB43:AE43"/>
    <mergeCell ref="AF43:AJ43"/>
    <mergeCell ref="I40:W40"/>
    <mergeCell ref="X40:AA40"/>
    <mergeCell ref="AB40:AE40"/>
    <mergeCell ref="AF40:AJ40"/>
    <mergeCell ref="I41:W41"/>
    <mergeCell ref="X41:AA41"/>
    <mergeCell ref="AB41:AE41"/>
    <mergeCell ref="AF41:AJ41"/>
    <mergeCell ref="I39:W39"/>
    <mergeCell ref="X39:AA39"/>
    <mergeCell ref="AB39:AE39"/>
    <mergeCell ref="AF39:AJ39"/>
    <mergeCell ref="I35:W35"/>
    <mergeCell ref="X35:AA35"/>
    <mergeCell ref="AB35:AE35"/>
    <mergeCell ref="AF35:AJ35"/>
    <mergeCell ref="I36:W36"/>
    <mergeCell ref="X36:AA36"/>
    <mergeCell ref="AB36:AE36"/>
    <mergeCell ref="AF36:AJ36"/>
    <mergeCell ref="X34:AA34"/>
    <mergeCell ref="AB34:AE34"/>
    <mergeCell ref="AF34:AJ34"/>
    <mergeCell ref="X32:AA32"/>
    <mergeCell ref="AB32:AE32"/>
    <mergeCell ref="AF32:AJ32"/>
    <mergeCell ref="I37:W37"/>
    <mergeCell ref="X37:AA37"/>
    <mergeCell ref="AB37:AE37"/>
    <mergeCell ref="AF37:AJ37"/>
    <mergeCell ref="AS5:AX5"/>
    <mergeCell ref="AS6:AX6"/>
    <mergeCell ref="I55:W55"/>
    <mergeCell ref="X55:AA55"/>
    <mergeCell ref="AB55:AE55"/>
    <mergeCell ref="AF55:AJ55"/>
    <mergeCell ref="A1:AO2"/>
    <mergeCell ref="A3:AO3"/>
    <mergeCell ref="P5:AG5"/>
    <mergeCell ref="P6:AG6"/>
    <mergeCell ref="A8:AZ8"/>
    <mergeCell ref="X10:AC10"/>
    <mergeCell ref="X11:AC11"/>
    <mergeCell ref="N10:S10"/>
    <mergeCell ref="N11:S11"/>
    <mergeCell ref="AH10:AM10"/>
    <mergeCell ref="AH11:AM11"/>
    <mergeCell ref="I25:S25"/>
    <mergeCell ref="I26:S26"/>
    <mergeCell ref="I33:W33"/>
    <mergeCell ref="X33:AA33"/>
    <mergeCell ref="AB33:AE33"/>
    <mergeCell ref="AF33:AJ33"/>
    <mergeCell ref="I34:W34"/>
    <mergeCell ref="I27:S27"/>
    <mergeCell ref="I28:S28"/>
    <mergeCell ref="T25:Y25"/>
    <mergeCell ref="Z25:AE25"/>
    <mergeCell ref="AF25:AJ25"/>
    <mergeCell ref="T26:Y26"/>
    <mergeCell ref="T27:Y27"/>
    <mergeCell ref="T28:Y28"/>
    <mergeCell ref="Z26:AE26"/>
    <mergeCell ref="Z27:AE27"/>
    <mergeCell ref="Z28:AE28"/>
    <mergeCell ref="AF26:AJ26"/>
    <mergeCell ref="AF27:AJ27"/>
    <mergeCell ref="AF28:AJ28"/>
  </mergeCells>
  <pageMargins left="0.7" right="0.7" top="0.75" bottom="0.75" header="0.3" footer="0.3"/>
  <pageSetup paperSize="9" scale="74" orientation="landscape" r:id="rId1"/>
  <rowBreaks count="9" manualBreakCount="9">
    <brk id="29" max="16383" man="1"/>
    <brk id="48" max="16383" man="1"/>
    <brk id="66" max="16383" man="1"/>
    <brk id="101" max="16383" man="1"/>
    <brk id="133" max="16383" man="1"/>
    <brk id="160" max="16383" man="1"/>
    <brk id="188" max="16383" man="1"/>
    <brk id="215" max="16383" man="1"/>
    <brk id="24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646C9-897E-4801-83F7-3541EF824274}">
  <dimension ref="A1:AZ220"/>
  <sheetViews>
    <sheetView zoomScaleNormal="100" workbookViewId="0">
      <selection sqref="A1:XFD1048576"/>
    </sheetView>
  </sheetViews>
  <sheetFormatPr baseColWidth="10" defaultRowHeight="15" x14ac:dyDescent="0.25"/>
  <cols>
    <col min="1" max="52" width="2.7109375" customWidth="1"/>
    <col min="53" max="57" width="6.28515625" customWidth="1"/>
  </cols>
  <sheetData>
    <row r="1" spans="1:52" ht="15" customHeight="1" x14ac:dyDescent="0.25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</row>
    <row r="2" spans="1:52" ht="1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</row>
    <row r="3" spans="1:52" x14ac:dyDescent="0.25">
      <c r="A3" s="36" t="s">
        <v>113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</row>
    <row r="5" spans="1:52" ht="17.25" customHeight="1" x14ac:dyDescent="0.25">
      <c r="P5" s="37" t="s">
        <v>1</v>
      </c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I5" s="12"/>
      <c r="AS5" s="36" t="s">
        <v>3</v>
      </c>
      <c r="AT5" s="36"/>
      <c r="AU5" s="36"/>
      <c r="AV5" s="36"/>
      <c r="AW5" s="36"/>
      <c r="AX5" s="36"/>
    </row>
    <row r="6" spans="1:52" ht="17.25" customHeight="1" x14ac:dyDescent="0.25">
      <c r="P6" s="37" t="s">
        <v>2</v>
      </c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S6" s="38">
        <v>46104</v>
      </c>
      <c r="AT6" s="38"/>
      <c r="AU6" s="38"/>
      <c r="AV6" s="38"/>
      <c r="AW6" s="38"/>
      <c r="AX6" s="38"/>
    </row>
    <row r="8" spans="1:52" ht="21" customHeight="1" x14ac:dyDescent="0.35">
      <c r="A8" s="28" t="s">
        <v>114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</row>
    <row r="9" spans="1:52" ht="10.5" customHeight="1" thickBot="1" x14ac:dyDescent="0.4">
      <c r="A9" s="4"/>
    </row>
    <row r="10" spans="1:52" ht="19.5" customHeight="1" thickBot="1" x14ac:dyDescent="0.4">
      <c r="A10" s="4"/>
      <c r="N10" s="29" t="s">
        <v>21</v>
      </c>
      <c r="O10" s="30"/>
      <c r="P10" s="30"/>
      <c r="Q10" s="30"/>
      <c r="R10" s="30"/>
      <c r="S10" s="31"/>
      <c r="X10" s="29" t="s">
        <v>22</v>
      </c>
      <c r="Y10" s="30"/>
      <c r="Z10" s="30"/>
      <c r="AA10" s="30"/>
      <c r="AB10" s="30"/>
      <c r="AC10" s="31"/>
      <c r="AH10" s="29" t="s">
        <v>23</v>
      </c>
      <c r="AI10" s="30"/>
      <c r="AJ10" s="30"/>
      <c r="AK10" s="30"/>
      <c r="AL10" s="30"/>
      <c r="AM10" s="31"/>
    </row>
    <row r="11" spans="1:52" ht="19.5" customHeight="1" thickBot="1" x14ac:dyDescent="0.4">
      <c r="A11" s="4"/>
      <c r="C11" s="5"/>
      <c r="D11" s="5"/>
      <c r="E11" s="5"/>
      <c r="M11" s="5"/>
      <c r="N11" s="29">
        <v>108</v>
      </c>
      <c r="O11" s="30"/>
      <c r="P11" s="30"/>
      <c r="Q11" s="30"/>
      <c r="R11" s="30"/>
      <c r="S11" s="31"/>
      <c r="U11" s="5"/>
      <c r="V11" s="5"/>
      <c r="X11" s="29">
        <v>49</v>
      </c>
      <c r="Y11" s="30"/>
      <c r="Z11" s="30"/>
      <c r="AA11" s="30"/>
      <c r="AB11" s="30"/>
      <c r="AC11" s="31"/>
      <c r="AH11" s="29">
        <f>N11+X11</f>
        <v>157</v>
      </c>
      <c r="AI11" s="30"/>
      <c r="AJ11" s="30"/>
      <c r="AK11" s="30"/>
      <c r="AL11" s="30"/>
      <c r="AM11" s="31"/>
    </row>
    <row r="14" spans="1:52" ht="21" x14ac:dyDescent="0.35">
      <c r="A14" s="4" t="s">
        <v>7</v>
      </c>
      <c r="B14" s="2"/>
      <c r="C14" s="2"/>
      <c r="D14" s="2"/>
      <c r="E14" s="2"/>
      <c r="F14" s="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52" x14ac:dyDescent="0.25">
      <c r="B15" s="44">
        <v>2026</v>
      </c>
      <c r="C15" s="45"/>
      <c r="D15" s="45"/>
      <c r="E15" s="45"/>
      <c r="F15" s="45"/>
      <c r="G15" s="45"/>
      <c r="H15" s="45"/>
      <c r="I15" s="45"/>
      <c r="J15" s="45"/>
      <c r="K15" s="45"/>
      <c r="L15" s="46"/>
      <c r="M15" s="39" t="s">
        <v>45</v>
      </c>
      <c r="N15" s="39"/>
      <c r="O15" s="39"/>
      <c r="P15" s="39"/>
      <c r="Q15" s="39" t="s">
        <v>46</v>
      </c>
      <c r="R15" s="39"/>
      <c r="S15" s="39"/>
      <c r="T15" s="39"/>
      <c r="U15" s="39" t="s">
        <v>47</v>
      </c>
      <c r="V15" s="39"/>
      <c r="W15" s="39"/>
      <c r="X15" s="39"/>
      <c r="Y15" s="39" t="s">
        <v>48</v>
      </c>
      <c r="Z15" s="39"/>
      <c r="AA15" s="39"/>
      <c r="AB15" s="39"/>
      <c r="AC15" s="39" t="s">
        <v>49</v>
      </c>
      <c r="AD15" s="39"/>
      <c r="AE15" s="39"/>
      <c r="AF15" s="39"/>
      <c r="AG15" s="39" t="s">
        <v>50</v>
      </c>
      <c r="AH15" s="39"/>
      <c r="AI15" s="39"/>
      <c r="AJ15" s="39"/>
      <c r="AK15" s="39" t="s">
        <v>116</v>
      </c>
      <c r="AL15" s="39"/>
      <c r="AM15" s="39"/>
      <c r="AN15" s="39"/>
    </row>
    <row r="16" spans="1:52" x14ac:dyDescent="0.25">
      <c r="B16" s="40" t="s">
        <v>6</v>
      </c>
      <c r="C16" s="41"/>
      <c r="D16" s="41"/>
      <c r="E16" s="41"/>
      <c r="F16" s="41"/>
      <c r="G16" s="41"/>
      <c r="H16" s="41"/>
      <c r="I16" s="41"/>
      <c r="J16" s="41"/>
      <c r="K16" s="41"/>
      <c r="L16" s="42"/>
      <c r="M16" s="191">
        <v>3.16</v>
      </c>
      <c r="N16" s="191"/>
      <c r="O16" s="191"/>
      <c r="P16" s="191"/>
      <c r="Q16" s="191">
        <v>5.09</v>
      </c>
      <c r="R16" s="191"/>
      <c r="S16" s="191"/>
      <c r="T16" s="191"/>
      <c r="U16" s="191"/>
      <c r="V16" s="191"/>
      <c r="W16" s="191"/>
      <c r="X16" s="191"/>
      <c r="Y16" s="191"/>
      <c r="Z16" s="191"/>
      <c r="AA16" s="191"/>
      <c r="AB16" s="191"/>
      <c r="AC16" s="191"/>
      <c r="AD16" s="191"/>
      <c r="AE16" s="191"/>
      <c r="AF16" s="191"/>
      <c r="AG16" s="191"/>
      <c r="AH16" s="191"/>
      <c r="AI16" s="191"/>
      <c r="AJ16" s="191"/>
      <c r="AK16" s="191">
        <f>SUM(M16:AJ16)/2</f>
        <v>4.125</v>
      </c>
      <c r="AL16" s="191"/>
      <c r="AM16" s="191"/>
      <c r="AN16" s="191"/>
    </row>
    <row r="17" spans="1:40" x14ac:dyDescent="0.25">
      <c r="B17" s="40" t="s">
        <v>104</v>
      </c>
      <c r="C17" s="41"/>
      <c r="D17" s="41"/>
      <c r="E17" s="41"/>
      <c r="F17" s="41"/>
      <c r="G17" s="41"/>
      <c r="H17" s="41"/>
      <c r="I17" s="41"/>
      <c r="J17" s="41"/>
      <c r="K17" s="41"/>
      <c r="L17" s="42"/>
      <c r="M17" s="47">
        <v>154</v>
      </c>
      <c r="N17" s="47"/>
      <c r="O17" s="47"/>
      <c r="P17" s="47"/>
      <c r="Q17" s="47">
        <v>221</v>
      </c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>
        <f t="shared" ref="AK17:AK18" si="0">SUM(M17:AJ17)/2</f>
        <v>187.5</v>
      </c>
      <c r="AL17" s="47"/>
      <c r="AM17" s="47"/>
      <c r="AN17" s="47"/>
    </row>
    <row r="18" spans="1:40" x14ac:dyDescent="0.25">
      <c r="B18" s="40" t="s">
        <v>115</v>
      </c>
      <c r="C18" s="41"/>
      <c r="D18" s="41"/>
      <c r="E18" s="41"/>
      <c r="F18" s="41"/>
      <c r="G18" s="41"/>
      <c r="H18" s="41"/>
      <c r="I18" s="41"/>
      <c r="J18" s="41"/>
      <c r="K18" s="41"/>
      <c r="L18" s="42"/>
      <c r="M18" s="191">
        <v>6786.93</v>
      </c>
      <c r="N18" s="191"/>
      <c r="O18" s="191"/>
      <c r="P18" s="191"/>
      <c r="Q18" s="191">
        <v>10955.04</v>
      </c>
      <c r="R18" s="191"/>
      <c r="S18" s="191"/>
      <c r="T18" s="191"/>
      <c r="U18" s="191"/>
      <c r="V18" s="191"/>
      <c r="W18" s="191"/>
      <c r="X18" s="191"/>
      <c r="Y18" s="191"/>
      <c r="Z18" s="191"/>
      <c r="AA18" s="191"/>
      <c r="AB18" s="191"/>
      <c r="AC18" s="191"/>
      <c r="AD18" s="191"/>
      <c r="AE18" s="191"/>
      <c r="AF18" s="191"/>
      <c r="AG18" s="191"/>
      <c r="AH18" s="191"/>
      <c r="AI18" s="191"/>
      <c r="AJ18" s="191"/>
      <c r="AK18" s="191">
        <f t="shared" si="0"/>
        <v>8870.9850000000006</v>
      </c>
      <c r="AL18" s="191"/>
      <c r="AM18" s="191"/>
      <c r="AN18" s="191"/>
    </row>
    <row r="19" spans="1:40" x14ac:dyDescent="0.25"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2"/>
      <c r="M19" s="49"/>
      <c r="N19" s="50"/>
      <c r="O19" s="50"/>
      <c r="P19" s="51"/>
      <c r="Q19" s="49"/>
      <c r="R19" s="50"/>
      <c r="S19" s="50"/>
      <c r="T19" s="51"/>
      <c r="U19" s="49"/>
      <c r="V19" s="50"/>
      <c r="W19" s="50"/>
      <c r="X19" s="51"/>
      <c r="Y19" s="49"/>
      <c r="Z19" s="50"/>
      <c r="AA19" s="50"/>
      <c r="AB19" s="51"/>
      <c r="AC19" s="49"/>
      <c r="AD19" s="50"/>
      <c r="AE19" s="50"/>
      <c r="AF19" s="51"/>
      <c r="AG19" s="49"/>
      <c r="AH19" s="50"/>
      <c r="AI19" s="50"/>
      <c r="AJ19" s="51"/>
      <c r="AK19" s="49"/>
      <c r="AL19" s="50"/>
      <c r="AM19" s="50"/>
      <c r="AN19" s="51"/>
    </row>
    <row r="22" spans="1:40" ht="21" x14ac:dyDescent="0.35">
      <c r="A22" s="4" t="s">
        <v>30</v>
      </c>
    </row>
    <row r="23" spans="1:40" ht="7.5" customHeight="1" thickBot="1" x14ac:dyDescent="0.3"/>
    <row r="24" spans="1:40" s="6" customFormat="1" ht="20.25" customHeight="1" thickBot="1" x14ac:dyDescent="0.3">
      <c r="I24" s="52" t="s">
        <v>5</v>
      </c>
      <c r="J24" s="53"/>
      <c r="K24" s="53"/>
      <c r="L24" s="53"/>
      <c r="M24" s="53"/>
      <c r="N24" s="53"/>
      <c r="O24" s="53"/>
      <c r="P24" s="53"/>
      <c r="Q24" s="53"/>
      <c r="R24" s="53"/>
      <c r="S24" s="54"/>
      <c r="T24" s="55" t="s">
        <v>117</v>
      </c>
      <c r="U24" s="56"/>
      <c r="V24" s="56"/>
      <c r="W24" s="56"/>
      <c r="X24" s="56"/>
      <c r="Y24" s="57"/>
      <c r="Z24" s="55" t="s">
        <v>118</v>
      </c>
      <c r="AA24" s="56"/>
      <c r="AB24" s="56"/>
      <c r="AC24" s="56"/>
      <c r="AD24" s="56"/>
      <c r="AE24" s="57"/>
      <c r="AF24" s="52" t="s">
        <v>4</v>
      </c>
      <c r="AG24" s="53"/>
      <c r="AH24" s="53"/>
      <c r="AI24" s="53"/>
      <c r="AJ24" s="54"/>
    </row>
    <row r="25" spans="1:40" s="6" customFormat="1" ht="20.25" customHeight="1" thickBot="1" x14ac:dyDescent="0.3">
      <c r="I25" s="69" t="s">
        <v>6</v>
      </c>
      <c r="J25" s="70"/>
      <c r="K25" s="70"/>
      <c r="L25" s="70"/>
      <c r="M25" s="70"/>
      <c r="N25" s="70"/>
      <c r="O25" s="70"/>
      <c r="P25" s="70"/>
      <c r="Q25" s="70"/>
      <c r="R25" s="70"/>
      <c r="S25" s="71"/>
      <c r="T25" s="72">
        <v>5.0900000000000001E-2</v>
      </c>
      <c r="U25" s="73"/>
      <c r="V25" s="73"/>
      <c r="W25" s="73"/>
      <c r="X25" s="73"/>
      <c r="Y25" s="74"/>
      <c r="Z25" s="72">
        <v>3.8300000000000001E-2</v>
      </c>
      <c r="AA25" s="73"/>
      <c r="AB25" s="73"/>
      <c r="AC25" s="73"/>
      <c r="AD25" s="73"/>
      <c r="AE25" s="74"/>
      <c r="AF25" s="185">
        <f>((T25-Z25)/Z25)</f>
        <v>0.32898172323759789</v>
      </c>
      <c r="AG25" s="186"/>
      <c r="AH25" s="186"/>
      <c r="AI25" s="186"/>
      <c r="AJ25" s="187"/>
    </row>
    <row r="26" spans="1:40" s="6" customFormat="1" ht="20.25" customHeight="1" thickBot="1" x14ac:dyDescent="0.3">
      <c r="I26" s="69" t="s">
        <v>104</v>
      </c>
      <c r="J26" s="70"/>
      <c r="K26" s="70"/>
      <c r="L26" s="70"/>
      <c r="M26" s="70"/>
      <c r="N26" s="70"/>
      <c r="O26" s="70"/>
      <c r="P26" s="70"/>
      <c r="Q26" s="70"/>
      <c r="R26" s="70"/>
      <c r="S26" s="71"/>
      <c r="T26" s="182">
        <v>221</v>
      </c>
      <c r="U26" s="183"/>
      <c r="V26" s="183"/>
      <c r="W26" s="183"/>
      <c r="X26" s="183"/>
      <c r="Y26" s="184"/>
      <c r="Z26" s="182">
        <v>166</v>
      </c>
      <c r="AA26" s="183"/>
      <c r="AB26" s="183"/>
      <c r="AC26" s="183"/>
      <c r="AD26" s="183"/>
      <c r="AE26" s="184"/>
      <c r="AF26" s="185">
        <f>((T26-Z26)/Z26)</f>
        <v>0.33132530120481929</v>
      </c>
      <c r="AG26" s="186"/>
      <c r="AH26" s="186"/>
      <c r="AI26" s="186"/>
      <c r="AJ26" s="187"/>
    </row>
    <row r="27" spans="1:40" s="6" customFormat="1" ht="20.25" customHeight="1" thickBot="1" x14ac:dyDescent="0.3">
      <c r="I27" s="58" t="s">
        <v>18</v>
      </c>
      <c r="J27" s="59"/>
      <c r="K27" s="59"/>
      <c r="L27" s="59"/>
      <c r="M27" s="59"/>
      <c r="N27" s="59"/>
      <c r="O27" s="59"/>
      <c r="P27" s="59"/>
      <c r="Q27" s="59"/>
      <c r="R27" s="59"/>
      <c r="S27" s="60"/>
      <c r="T27" s="61">
        <v>10955.04</v>
      </c>
      <c r="U27" s="62"/>
      <c r="V27" s="62"/>
      <c r="W27" s="62"/>
      <c r="X27" s="62"/>
      <c r="Y27" s="63"/>
      <c r="Z27" s="61">
        <v>9225.35</v>
      </c>
      <c r="AA27" s="62"/>
      <c r="AB27" s="62"/>
      <c r="AC27" s="62"/>
      <c r="AD27" s="62"/>
      <c r="AE27" s="63"/>
      <c r="AF27" s="185">
        <f>((T27-Z27)/Z27)</f>
        <v>0.18749315744118114</v>
      </c>
      <c r="AG27" s="186"/>
      <c r="AH27" s="186"/>
      <c r="AI27" s="186"/>
      <c r="AJ27" s="187"/>
    </row>
    <row r="28" spans="1:40" ht="15.75" thickBot="1" x14ac:dyDescent="0.3"/>
    <row r="29" spans="1:40" ht="15.75" thickBot="1" x14ac:dyDescent="0.3">
      <c r="B29" s="67" t="s">
        <v>44</v>
      </c>
      <c r="C29" s="67"/>
      <c r="D29" s="67"/>
      <c r="E29" s="67"/>
      <c r="F29" s="67"/>
      <c r="G29" s="67"/>
      <c r="H29" s="68" t="s">
        <v>119</v>
      </c>
      <c r="I29" s="68"/>
      <c r="J29" s="68"/>
      <c r="K29" s="68"/>
      <c r="L29" s="68"/>
      <c r="M29" s="68"/>
      <c r="N29" s="68"/>
      <c r="O29" s="68"/>
      <c r="P29" s="68"/>
      <c r="Q29" s="68" t="s">
        <v>104</v>
      </c>
      <c r="R29" s="68"/>
      <c r="S29" s="68"/>
      <c r="T29" s="68"/>
      <c r="U29" s="68"/>
      <c r="V29" s="68"/>
      <c r="W29" s="68"/>
      <c r="X29" s="68"/>
      <c r="Y29" s="68"/>
      <c r="Z29" s="68"/>
      <c r="AA29" s="68" t="s">
        <v>120</v>
      </c>
      <c r="AB29" s="68"/>
      <c r="AC29" s="68"/>
      <c r="AD29" s="68"/>
      <c r="AE29" s="68"/>
      <c r="AF29" s="68"/>
      <c r="AG29" s="68"/>
      <c r="AH29" s="68"/>
      <c r="AI29" s="68"/>
      <c r="AJ29" s="68"/>
    </row>
    <row r="30" spans="1:40" ht="15.75" thickBot="1" x14ac:dyDescent="0.3">
      <c r="B30" s="67" t="s">
        <v>45</v>
      </c>
      <c r="C30" s="67"/>
      <c r="D30" s="67"/>
      <c r="E30" s="67"/>
      <c r="F30" s="67"/>
      <c r="G30" s="67"/>
      <c r="H30" s="87">
        <v>4836</v>
      </c>
      <c r="I30" s="87"/>
      <c r="J30" s="87"/>
      <c r="K30" s="87"/>
      <c r="L30" s="87"/>
      <c r="M30" s="87"/>
      <c r="N30" s="87"/>
      <c r="O30" s="87"/>
      <c r="P30" s="87"/>
      <c r="Q30" s="68">
        <v>165</v>
      </c>
      <c r="R30" s="68"/>
      <c r="S30" s="68"/>
      <c r="T30" s="68"/>
      <c r="U30" s="68"/>
      <c r="V30" s="68"/>
      <c r="W30" s="68"/>
      <c r="X30" s="68"/>
      <c r="Y30" s="68"/>
      <c r="Z30" s="68"/>
      <c r="AA30" s="88">
        <v>3.4099999999999998E-2</v>
      </c>
      <c r="AB30" s="88"/>
      <c r="AC30" s="88"/>
      <c r="AD30" s="88"/>
      <c r="AE30" s="88"/>
      <c r="AF30" s="88"/>
      <c r="AG30" s="88"/>
      <c r="AH30" s="88"/>
      <c r="AI30" s="88"/>
      <c r="AJ30" s="88"/>
    </row>
    <row r="31" spans="1:40" ht="15.75" thickBot="1" x14ac:dyDescent="0.3">
      <c r="B31" s="67" t="s">
        <v>46</v>
      </c>
      <c r="C31" s="67"/>
      <c r="D31" s="67"/>
      <c r="E31" s="67"/>
      <c r="F31" s="67"/>
      <c r="G31" s="67"/>
      <c r="H31" s="87">
        <v>4342</v>
      </c>
      <c r="I31" s="87"/>
      <c r="J31" s="87"/>
      <c r="K31" s="87"/>
      <c r="L31" s="87"/>
      <c r="M31" s="87"/>
      <c r="N31" s="87"/>
      <c r="O31" s="87"/>
      <c r="P31" s="87"/>
      <c r="Q31" s="68">
        <v>221</v>
      </c>
      <c r="R31" s="68"/>
      <c r="S31" s="68"/>
      <c r="T31" s="68"/>
      <c r="U31" s="68"/>
      <c r="V31" s="68"/>
      <c r="W31" s="68"/>
      <c r="X31" s="68"/>
      <c r="Y31" s="68"/>
      <c r="Z31" s="68"/>
      <c r="AA31" s="88">
        <v>5.0900000000000001E-2</v>
      </c>
      <c r="AB31" s="88"/>
      <c r="AC31" s="88"/>
      <c r="AD31" s="88"/>
      <c r="AE31" s="88"/>
      <c r="AF31" s="88"/>
      <c r="AG31" s="88"/>
      <c r="AH31" s="88"/>
      <c r="AI31" s="88"/>
      <c r="AJ31" s="88"/>
    </row>
    <row r="32" spans="1:40" ht="15.75" thickBot="1" x14ac:dyDescent="0.3">
      <c r="B32" s="67" t="s">
        <v>23</v>
      </c>
      <c r="C32" s="67"/>
      <c r="D32" s="67"/>
      <c r="E32" s="67"/>
      <c r="F32" s="67"/>
      <c r="G32" s="67"/>
      <c r="H32" s="87">
        <v>9178</v>
      </c>
      <c r="I32" s="87"/>
      <c r="J32" s="87"/>
      <c r="K32" s="87"/>
      <c r="L32" s="87"/>
      <c r="M32" s="87"/>
      <c r="N32" s="87"/>
      <c r="O32" s="87"/>
      <c r="P32" s="87"/>
      <c r="Q32" s="68">
        <v>386</v>
      </c>
      <c r="R32" s="68"/>
      <c r="S32" s="68"/>
      <c r="T32" s="68"/>
      <c r="U32" s="68"/>
      <c r="V32" s="68"/>
      <c r="W32" s="68"/>
      <c r="X32" s="68"/>
      <c r="Y32" s="68"/>
      <c r="Z32" s="68"/>
      <c r="AA32" s="88">
        <v>4.2099999999999999E-2</v>
      </c>
      <c r="AB32" s="88"/>
      <c r="AC32" s="88"/>
      <c r="AD32" s="88"/>
      <c r="AE32" s="88"/>
      <c r="AF32" s="88"/>
      <c r="AG32" s="88"/>
      <c r="AH32" s="88"/>
      <c r="AI32" s="88"/>
      <c r="AJ32" s="88"/>
    </row>
    <row r="34" spans="1:36" ht="21" x14ac:dyDescent="0.35">
      <c r="A34" s="4" t="s">
        <v>29</v>
      </c>
    </row>
    <row r="35" spans="1:36" ht="7.5" customHeight="1" thickBot="1" x14ac:dyDescent="0.3"/>
    <row r="36" spans="1:36" ht="15.75" thickBot="1" x14ac:dyDescent="0.3">
      <c r="I36" s="10" t="s">
        <v>12</v>
      </c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89" t="s">
        <v>21</v>
      </c>
      <c r="Y36" s="89"/>
      <c r="Z36" s="89"/>
      <c r="AA36" s="89"/>
      <c r="AB36" s="89" t="s">
        <v>22</v>
      </c>
      <c r="AC36" s="89"/>
      <c r="AD36" s="89"/>
      <c r="AE36" s="89"/>
      <c r="AF36" s="89" t="s">
        <v>23</v>
      </c>
      <c r="AG36" s="89"/>
      <c r="AH36" s="89"/>
      <c r="AI36" s="89"/>
      <c r="AJ36" s="89"/>
    </row>
    <row r="37" spans="1:36" ht="15.75" thickBot="1" x14ac:dyDescent="0.3">
      <c r="I37" s="90" t="s">
        <v>9</v>
      </c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1">
        <v>9</v>
      </c>
      <c r="Y37" s="91"/>
      <c r="Z37" s="91"/>
      <c r="AA37" s="91"/>
      <c r="AB37" s="91">
        <v>2</v>
      </c>
      <c r="AC37" s="91"/>
      <c r="AD37" s="91"/>
      <c r="AE37" s="91"/>
      <c r="AF37" s="92">
        <v>8</v>
      </c>
      <c r="AG37" s="93"/>
      <c r="AH37" s="93"/>
      <c r="AI37" s="93"/>
      <c r="AJ37" s="94"/>
    </row>
    <row r="38" spans="1:36" ht="15.75" thickBot="1" x14ac:dyDescent="0.3">
      <c r="I38" s="90" t="s">
        <v>8</v>
      </c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1">
        <v>3</v>
      </c>
      <c r="Y38" s="91"/>
      <c r="Z38" s="91"/>
      <c r="AA38" s="91"/>
      <c r="AB38" s="91">
        <v>0</v>
      </c>
      <c r="AC38" s="91"/>
      <c r="AD38" s="91"/>
      <c r="AE38" s="91"/>
      <c r="AF38" s="92">
        <v>3</v>
      </c>
      <c r="AG38" s="93"/>
      <c r="AH38" s="93"/>
      <c r="AI38" s="93"/>
      <c r="AJ38" s="94"/>
    </row>
    <row r="39" spans="1:36" ht="15.75" thickBot="1" x14ac:dyDescent="0.3">
      <c r="I39" s="90" t="s">
        <v>10</v>
      </c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1">
        <v>2</v>
      </c>
      <c r="Y39" s="91"/>
      <c r="Z39" s="91"/>
      <c r="AA39" s="91"/>
      <c r="AB39" s="91">
        <v>3</v>
      </c>
      <c r="AC39" s="91"/>
      <c r="AD39" s="91"/>
      <c r="AE39" s="91"/>
      <c r="AF39" s="92">
        <v>5</v>
      </c>
      <c r="AG39" s="93"/>
      <c r="AH39" s="93"/>
      <c r="AI39" s="93"/>
      <c r="AJ39" s="94"/>
    </row>
    <row r="40" spans="1:36" ht="15.75" thickBot="1" x14ac:dyDescent="0.3">
      <c r="I40" s="90" t="s">
        <v>11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1">
        <v>99</v>
      </c>
      <c r="Y40" s="91"/>
      <c r="Z40" s="91"/>
      <c r="AA40" s="91"/>
      <c r="AB40" s="91">
        <v>56</v>
      </c>
      <c r="AC40" s="91"/>
      <c r="AD40" s="91"/>
      <c r="AE40" s="91"/>
      <c r="AF40" s="92">
        <v>155</v>
      </c>
      <c r="AG40" s="93"/>
      <c r="AH40" s="93"/>
      <c r="AI40" s="93"/>
      <c r="AJ40" s="94"/>
    </row>
    <row r="41" spans="1:36" ht="15.75" thickBot="1" x14ac:dyDescent="0.3">
      <c r="I41" s="90" t="s">
        <v>19</v>
      </c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5">
        <v>7050.72</v>
      </c>
      <c r="Y41" s="95"/>
      <c r="Z41" s="95"/>
      <c r="AA41" s="95"/>
      <c r="AB41" s="95">
        <v>3904.32</v>
      </c>
      <c r="AC41" s="95"/>
      <c r="AD41" s="95"/>
      <c r="AE41" s="95"/>
      <c r="AF41" s="96">
        <v>10955.04</v>
      </c>
      <c r="AG41" s="97"/>
      <c r="AH41" s="97"/>
      <c r="AI41" s="97"/>
      <c r="AJ41" s="98"/>
    </row>
    <row r="42" spans="1:36" ht="15.75" thickBot="1" x14ac:dyDescent="0.3"/>
    <row r="43" spans="1:36" ht="15.75" thickBot="1" x14ac:dyDescent="0.3">
      <c r="I43" s="110" t="s">
        <v>13</v>
      </c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2"/>
      <c r="X43" s="89" t="s">
        <v>21</v>
      </c>
      <c r="Y43" s="89"/>
      <c r="Z43" s="89"/>
      <c r="AA43" s="89"/>
      <c r="AB43" s="89" t="s">
        <v>22</v>
      </c>
      <c r="AC43" s="89"/>
      <c r="AD43" s="89"/>
      <c r="AE43" s="89"/>
      <c r="AF43" s="89" t="s">
        <v>23</v>
      </c>
      <c r="AG43" s="89"/>
      <c r="AH43" s="89"/>
      <c r="AI43" s="89"/>
      <c r="AJ43" s="89"/>
    </row>
    <row r="44" spans="1:36" ht="15.75" thickBot="1" x14ac:dyDescent="0.3">
      <c r="I44" s="99" t="s">
        <v>14</v>
      </c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1"/>
      <c r="X44" s="102">
        <v>0</v>
      </c>
      <c r="Y44" s="102"/>
      <c r="Z44" s="102"/>
      <c r="AA44" s="102"/>
      <c r="AB44" s="102">
        <v>0</v>
      </c>
      <c r="AC44" s="102"/>
      <c r="AD44" s="102"/>
      <c r="AE44" s="102"/>
      <c r="AF44" s="103">
        <v>0</v>
      </c>
      <c r="AG44" s="104"/>
      <c r="AH44" s="104"/>
      <c r="AI44" s="104"/>
      <c r="AJ44" s="105"/>
    </row>
    <row r="45" spans="1:36" ht="15.75" thickBot="1" x14ac:dyDescent="0.3">
      <c r="I45" s="99" t="s">
        <v>24</v>
      </c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1"/>
      <c r="X45" s="102">
        <v>0</v>
      </c>
      <c r="Y45" s="102"/>
      <c r="Z45" s="102"/>
      <c r="AA45" s="102"/>
      <c r="AB45" s="102">
        <v>0</v>
      </c>
      <c r="AC45" s="102"/>
      <c r="AD45" s="102"/>
      <c r="AE45" s="102"/>
      <c r="AF45" s="103">
        <v>0</v>
      </c>
      <c r="AG45" s="104"/>
      <c r="AH45" s="104"/>
      <c r="AI45" s="104"/>
      <c r="AJ45" s="105"/>
    </row>
    <row r="46" spans="1:36" ht="15.75" thickBot="1" x14ac:dyDescent="0.3">
      <c r="I46" s="99" t="s">
        <v>16</v>
      </c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1"/>
      <c r="X46" s="106">
        <v>0</v>
      </c>
      <c r="Y46" s="106"/>
      <c r="Z46" s="106"/>
      <c r="AA46" s="106"/>
      <c r="AB46" s="106">
        <v>0</v>
      </c>
      <c r="AC46" s="106"/>
      <c r="AD46" s="106"/>
      <c r="AE46" s="106"/>
      <c r="AF46" s="107">
        <v>0</v>
      </c>
      <c r="AG46" s="108"/>
      <c r="AH46" s="108"/>
      <c r="AI46" s="108"/>
      <c r="AJ46" s="109"/>
    </row>
    <row r="47" spans="1:36" ht="15.75" thickBot="1" x14ac:dyDescent="0.3">
      <c r="I47" s="99" t="s">
        <v>20</v>
      </c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1"/>
      <c r="X47" s="113">
        <v>0</v>
      </c>
      <c r="Y47" s="113"/>
      <c r="Z47" s="113"/>
      <c r="AA47" s="113"/>
      <c r="AB47" s="113">
        <v>0</v>
      </c>
      <c r="AC47" s="113"/>
      <c r="AD47" s="113"/>
      <c r="AE47" s="113"/>
      <c r="AF47" s="114">
        <v>0</v>
      </c>
      <c r="AG47" s="115"/>
      <c r="AH47" s="115"/>
      <c r="AI47" s="115"/>
      <c r="AJ47" s="116"/>
    </row>
    <row r="48" spans="1:36" ht="15.75" thickBot="1" x14ac:dyDescent="0.3"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8"/>
      <c r="Y48" s="8"/>
      <c r="Z48" s="8"/>
      <c r="AA48" s="8"/>
      <c r="AB48" s="9"/>
      <c r="AC48" s="9"/>
      <c r="AD48" s="9"/>
      <c r="AE48" s="9"/>
      <c r="AF48" s="9"/>
      <c r="AG48" s="9"/>
      <c r="AH48" s="9"/>
      <c r="AI48" s="9"/>
      <c r="AJ48" s="9"/>
    </row>
    <row r="49" spans="1:36" ht="15.75" thickBot="1" x14ac:dyDescent="0.3">
      <c r="I49" s="110" t="s">
        <v>15</v>
      </c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2"/>
      <c r="X49" s="117" t="s">
        <v>21</v>
      </c>
      <c r="Y49" s="118"/>
      <c r="Z49" s="118"/>
      <c r="AA49" s="119"/>
      <c r="AB49" s="117" t="s">
        <v>22</v>
      </c>
      <c r="AC49" s="118"/>
      <c r="AD49" s="118"/>
      <c r="AE49" s="119"/>
      <c r="AF49" s="117" t="s">
        <v>23</v>
      </c>
      <c r="AG49" s="118"/>
      <c r="AH49" s="118"/>
      <c r="AI49" s="118"/>
      <c r="AJ49" s="119"/>
    </row>
    <row r="50" spans="1:36" ht="15.75" thickBot="1" x14ac:dyDescent="0.3">
      <c r="I50" s="99" t="s">
        <v>105</v>
      </c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1"/>
      <c r="X50" s="103">
        <v>2</v>
      </c>
      <c r="Y50" s="104"/>
      <c r="Z50" s="104"/>
      <c r="AA50" s="105"/>
      <c r="AB50" s="103">
        <v>0</v>
      </c>
      <c r="AC50" s="104"/>
      <c r="AD50" s="104"/>
      <c r="AE50" s="105"/>
      <c r="AF50" s="103">
        <v>2</v>
      </c>
      <c r="AG50" s="104"/>
      <c r="AH50" s="104"/>
      <c r="AI50" s="104"/>
      <c r="AJ50" s="105"/>
    </row>
    <row r="51" spans="1:36" ht="15.75" thickBot="1" x14ac:dyDescent="0.3">
      <c r="I51" s="99" t="s">
        <v>32</v>
      </c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1"/>
      <c r="X51" s="107">
        <v>1.2800000000000001E-2</v>
      </c>
      <c r="Y51" s="108"/>
      <c r="Z51" s="108"/>
      <c r="AA51" s="109"/>
      <c r="AB51" s="107">
        <v>0</v>
      </c>
      <c r="AC51" s="108"/>
      <c r="AD51" s="108"/>
      <c r="AE51" s="109"/>
      <c r="AF51" s="107">
        <v>1.2800000000000001E-2</v>
      </c>
      <c r="AG51" s="108"/>
      <c r="AH51" s="108"/>
      <c r="AI51" s="108"/>
      <c r="AJ51" s="109"/>
    </row>
    <row r="52" spans="1:36" x14ac:dyDescent="0.25"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0"/>
    </row>
    <row r="53" spans="1:36" ht="21" x14ac:dyDescent="0.35">
      <c r="A53" s="4" t="s">
        <v>31</v>
      </c>
    </row>
    <row r="54" spans="1:36" ht="15.75" thickBot="1" x14ac:dyDescent="0.3"/>
    <row r="55" spans="1:36" ht="15.75" thickBot="1" x14ac:dyDescent="0.3">
      <c r="I55" s="110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2"/>
      <c r="X55" s="117" t="s">
        <v>21</v>
      </c>
      <c r="Y55" s="118"/>
      <c r="Z55" s="118"/>
      <c r="AA55" s="119"/>
      <c r="AB55" s="117" t="s">
        <v>22</v>
      </c>
      <c r="AC55" s="118"/>
      <c r="AD55" s="118"/>
      <c r="AE55" s="119"/>
      <c r="AF55" s="117" t="s">
        <v>23</v>
      </c>
      <c r="AG55" s="118"/>
      <c r="AH55" s="118"/>
      <c r="AI55" s="118"/>
      <c r="AJ55" s="119"/>
    </row>
    <row r="56" spans="1:36" ht="15.75" thickBot="1" x14ac:dyDescent="0.3">
      <c r="I56" s="99" t="s">
        <v>33</v>
      </c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1"/>
      <c r="X56" s="107">
        <v>3.3300000000000003E-2</v>
      </c>
      <c r="Y56" s="108"/>
      <c r="Z56" s="108"/>
      <c r="AA56" s="109"/>
      <c r="AB56" s="107">
        <v>4.0800000000000003E-2</v>
      </c>
      <c r="AC56" s="108"/>
      <c r="AD56" s="108"/>
      <c r="AE56" s="109"/>
      <c r="AF56" s="107">
        <v>3.5700000000000003E-2</v>
      </c>
      <c r="AG56" s="108"/>
      <c r="AH56" s="108"/>
      <c r="AI56" s="108"/>
      <c r="AJ56" s="109"/>
    </row>
    <row r="57" spans="1:36" ht="15.75" thickBot="1" x14ac:dyDescent="0.3">
      <c r="I57" s="99" t="s">
        <v>34</v>
      </c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1"/>
      <c r="X57" s="107">
        <v>8.8000000000000005E-3</v>
      </c>
      <c r="Y57" s="108"/>
      <c r="Z57" s="108"/>
      <c r="AA57" s="109"/>
      <c r="AB57" s="107">
        <v>0</v>
      </c>
      <c r="AC57" s="108"/>
      <c r="AD57" s="108"/>
      <c r="AE57" s="109"/>
      <c r="AF57" s="107">
        <v>8.8000000000000005E-3</v>
      </c>
      <c r="AG57" s="108"/>
      <c r="AH57" s="108"/>
      <c r="AI57" s="108"/>
      <c r="AJ57" s="109"/>
    </row>
    <row r="58" spans="1:36" ht="15.75" thickBot="1" x14ac:dyDescent="0.3">
      <c r="I58" s="99" t="s">
        <v>35</v>
      </c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1"/>
      <c r="X58" s="107">
        <v>0</v>
      </c>
      <c r="Y58" s="108"/>
      <c r="Z58" s="108"/>
      <c r="AA58" s="109"/>
      <c r="AB58" s="107">
        <v>6.7999999999999996E-3</v>
      </c>
      <c r="AC58" s="108"/>
      <c r="AD58" s="108"/>
      <c r="AE58" s="109"/>
      <c r="AF58" s="107">
        <v>6.7999999999999996E-3</v>
      </c>
      <c r="AG58" s="108"/>
      <c r="AH58" s="108"/>
      <c r="AI58" s="108"/>
      <c r="AJ58" s="109"/>
    </row>
    <row r="59" spans="1:36" ht="15.75" thickBot="1" x14ac:dyDescent="0.3">
      <c r="I59" s="99" t="s">
        <v>106</v>
      </c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1"/>
      <c r="X59" s="132">
        <v>137</v>
      </c>
      <c r="Y59" s="133"/>
      <c r="Z59" s="133"/>
      <c r="AA59" s="134"/>
      <c r="AB59" s="132">
        <v>84</v>
      </c>
      <c r="AC59" s="133"/>
      <c r="AD59" s="133"/>
      <c r="AE59" s="134"/>
      <c r="AF59" s="132">
        <v>221</v>
      </c>
      <c r="AG59" s="133"/>
      <c r="AH59" s="133"/>
      <c r="AI59" s="133"/>
      <c r="AJ59" s="134"/>
    </row>
    <row r="71" spans="1:35" ht="21" x14ac:dyDescent="0.35">
      <c r="A71" s="4" t="s">
        <v>36</v>
      </c>
    </row>
    <row r="73" spans="1:35" x14ac:dyDescent="0.25">
      <c r="I73" s="121" t="s">
        <v>121</v>
      </c>
      <c r="J73" s="122"/>
      <c r="K73" s="122"/>
      <c r="L73" s="122"/>
      <c r="M73" s="122"/>
      <c r="N73" s="122"/>
      <c r="O73" s="122"/>
      <c r="P73" s="122"/>
      <c r="Q73" s="122"/>
      <c r="R73" s="123"/>
      <c r="S73" s="193">
        <v>2026</v>
      </c>
      <c r="T73" s="194"/>
      <c r="U73" s="194"/>
      <c r="V73" s="194"/>
      <c r="W73" s="194"/>
      <c r="X73" s="194"/>
      <c r="Y73" s="194"/>
      <c r="Z73" s="194"/>
      <c r="AA73" s="194"/>
      <c r="AB73" s="194"/>
      <c r="AC73" s="194"/>
      <c r="AD73" s="194"/>
      <c r="AE73" s="194"/>
      <c r="AF73" s="194"/>
      <c r="AG73" s="194"/>
      <c r="AH73" s="15"/>
      <c r="AI73" s="18"/>
    </row>
    <row r="74" spans="1:35" x14ac:dyDescent="0.25">
      <c r="I74" s="124"/>
      <c r="J74" s="125"/>
      <c r="K74" s="125"/>
      <c r="L74" s="125"/>
      <c r="M74" s="125"/>
      <c r="N74" s="125"/>
      <c r="O74" s="125"/>
      <c r="P74" s="125"/>
      <c r="Q74" s="125"/>
      <c r="R74" s="126"/>
      <c r="S74" s="129" t="s">
        <v>45</v>
      </c>
      <c r="T74" s="130"/>
      <c r="U74" s="130"/>
      <c r="V74" s="130"/>
      <c r="W74" s="131"/>
      <c r="X74" s="129" t="s">
        <v>46</v>
      </c>
      <c r="Y74" s="130"/>
      <c r="Z74" s="130"/>
      <c r="AA74" s="130"/>
      <c r="AB74" s="130"/>
      <c r="AC74" s="130"/>
      <c r="AD74" s="130"/>
      <c r="AE74" s="130"/>
      <c r="AF74" s="130"/>
      <c r="AG74" s="131"/>
      <c r="AH74" s="15"/>
      <c r="AI74" s="18"/>
    </row>
    <row r="75" spans="1:35" x14ac:dyDescent="0.25">
      <c r="I75" s="188" t="s">
        <v>38</v>
      </c>
      <c r="J75" s="188"/>
      <c r="K75" s="188"/>
      <c r="L75" s="188"/>
      <c r="M75" s="188"/>
      <c r="N75" s="188"/>
      <c r="O75" s="188"/>
      <c r="P75" s="188"/>
      <c r="Q75" s="188"/>
      <c r="R75" s="188"/>
      <c r="S75" s="39" t="s">
        <v>43</v>
      </c>
      <c r="T75" s="39"/>
      <c r="U75" s="39"/>
      <c r="V75" s="39"/>
      <c r="W75" s="39"/>
      <c r="X75" s="39" t="s">
        <v>43</v>
      </c>
      <c r="Y75" s="39"/>
      <c r="Z75" s="39"/>
      <c r="AA75" s="39"/>
      <c r="AB75" s="39"/>
      <c r="AC75" s="39" t="s">
        <v>4</v>
      </c>
      <c r="AD75" s="39"/>
      <c r="AE75" s="39"/>
      <c r="AF75" s="39"/>
      <c r="AG75" s="39"/>
      <c r="AH75" s="15"/>
      <c r="AI75" s="18"/>
    </row>
    <row r="76" spans="1:35" x14ac:dyDescent="0.25">
      <c r="I76" s="188" t="s">
        <v>23</v>
      </c>
      <c r="J76" s="188"/>
      <c r="K76" s="188"/>
      <c r="L76" s="188"/>
      <c r="M76" s="188"/>
      <c r="N76" s="188"/>
      <c r="O76" s="188"/>
      <c r="P76" s="188"/>
      <c r="Q76" s="188"/>
      <c r="R76" s="188"/>
      <c r="S76" s="138">
        <v>7963.11</v>
      </c>
      <c r="T76" s="139"/>
      <c r="U76" s="139"/>
      <c r="V76" s="139"/>
      <c r="W76" s="140"/>
      <c r="X76" s="138">
        <v>10955.04</v>
      </c>
      <c r="Y76" s="139"/>
      <c r="Z76" s="139"/>
      <c r="AA76" s="139"/>
      <c r="AB76" s="140"/>
      <c r="AC76" s="189">
        <f>(X76-S76)/S76</f>
        <v>0.37572380640227265</v>
      </c>
      <c r="AD76" s="189"/>
      <c r="AE76" s="189"/>
      <c r="AF76" s="189"/>
      <c r="AG76" s="189"/>
      <c r="AH76" s="16"/>
      <c r="AI76" s="19"/>
    </row>
    <row r="77" spans="1:35" x14ac:dyDescent="0.25">
      <c r="I77" s="150" t="s">
        <v>40</v>
      </c>
      <c r="J77" s="151"/>
      <c r="K77" s="151"/>
      <c r="L77" s="151"/>
      <c r="M77" s="151"/>
      <c r="N77" s="151"/>
      <c r="O77" s="151"/>
      <c r="P77" s="151"/>
      <c r="Q77" s="151"/>
      <c r="R77" s="152"/>
      <c r="S77" s="147">
        <v>1644.9</v>
      </c>
      <c r="T77" s="148"/>
      <c r="U77" s="148"/>
      <c r="V77" s="148"/>
      <c r="W77" s="149"/>
      <c r="X77" s="191">
        <v>3900.14</v>
      </c>
      <c r="Y77" s="191"/>
      <c r="Z77" s="191"/>
      <c r="AA77" s="191"/>
      <c r="AB77" s="191"/>
      <c r="AC77" s="189">
        <f>(X77-S77)/S77</f>
        <v>1.3710499118487445</v>
      </c>
      <c r="AD77" s="189"/>
      <c r="AE77" s="189"/>
      <c r="AF77" s="189"/>
      <c r="AG77" s="189"/>
      <c r="AH77" s="16"/>
      <c r="AI77" s="19"/>
    </row>
    <row r="78" spans="1:35" x14ac:dyDescent="0.25">
      <c r="I78" s="40" t="s">
        <v>41</v>
      </c>
      <c r="J78" s="41"/>
      <c r="K78" s="41"/>
      <c r="L78" s="41"/>
      <c r="M78" s="41"/>
      <c r="N78" s="41"/>
      <c r="O78" s="41"/>
      <c r="P78" s="41"/>
      <c r="Q78" s="41"/>
      <c r="R78" s="42"/>
      <c r="S78" s="147">
        <v>5583.97</v>
      </c>
      <c r="T78" s="148"/>
      <c r="U78" s="148"/>
      <c r="V78" s="148"/>
      <c r="W78" s="149"/>
      <c r="X78" s="191">
        <v>6221.7</v>
      </c>
      <c r="Y78" s="191"/>
      <c r="Z78" s="191"/>
      <c r="AA78" s="191"/>
      <c r="AB78" s="191"/>
      <c r="AC78" s="189">
        <f>(X78-S78)/S78</f>
        <v>0.11420727546888675</v>
      </c>
      <c r="AD78" s="189"/>
      <c r="AE78" s="189"/>
      <c r="AF78" s="189"/>
      <c r="AG78" s="189"/>
      <c r="AH78" s="16"/>
      <c r="AI78" s="19"/>
    </row>
    <row r="79" spans="1:35" x14ac:dyDescent="0.25">
      <c r="I79" s="40" t="s">
        <v>42</v>
      </c>
      <c r="J79" s="41"/>
      <c r="K79" s="41"/>
      <c r="L79" s="41"/>
      <c r="M79" s="41"/>
      <c r="N79" s="41"/>
      <c r="O79" s="41"/>
      <c r="P79" s="41"/>
      <c r="Q79" s="41"/>
      <c r="R79" s="42"/>
      <c r="S79" s="147">
        <v>734.24</v>
      </c>
      <c r="T79" s="148"/>
      <c r="U79" s="148"/>
      <c r="V79" s="148"/>
      <c r="W79" s="149"/>
      <c r="X79" s="191">
        <v>833.2</v>
      </c>
      <c r="Y79" s="191"/>
      <c r="Z79" s="191"/>
      <c r="AA79" s="191"/>
      <c r="AB79" s="191"/>
      <c r="AC79" s="189">
        <f>(X79-S79)/S79</f>
        <v>0.13477881891479629</v>
      </c>
      <c r="AD79" s="189"/>
      <c r="AE79" s="189"/>
      <c r="AF79" s="189"/>
      <c r="AG79" s="189"/>
      <c r="AH79" s="16"/>
      <c r="AI79" s="19"/>
    </row>
    <row r="83" spans="1:1" ht="21" x14ac:dyDescent="0.35">
      <c r="A83" s="4" t="s">
        <v>107</v>
      </c>
    </row>
    <row r="115" spans="1:1" ht="21" x14ac:dyDescent="0.35">
      <c r="A115" s="4" t="s">
        <v>122</v>
      </c>
    </row>
    <row r="138" spans="1:1" ht="21" x14ac:dyDescent="0.35">
      <c r="A138" s="4" t="s">
        <v>123</v>
      </c>
    </row>
    <row r="142" spans="1:1" ht="21" x14ac:dyDescent="0.35">
      <c r="A142" s="4"/>
    </row>
    <row r="170" spans="1:1" ht="21" x14ac:dyDescent="0.35">
      <c r="A170" s="4" t="s">
        <v>110</v>
      </c>
    </row>
    <row r="198" spans="1:1" ht="21" x14ac:dyDescent="0.35">
      <c r="A198" s="4" t="s">
        <v>111</v>
      </c>
    </row>
    <row r="220" spans="1:1" ht="21" x14ac:dyDescent="0.35">
      <c r="A220" s="4" t="s">
        <v>112</v>
      </c>
    </row>
  </sheetData>
  <mergeCells count="186">
    <mergeCell ref="B32:G32"/>
    <mergeCell ref="H32:P32"/>
    <mergeCell ref="Q32:Z32"/>
    <mergeCell ref="AA32:AJ32"/>
    <mergeCell ref="S74:W74"/>
    <mergeCell ref="X74:AG74"/>
    <mergeCell ref="I73:R74"/>
    <mergeCell ref="S73:AG73"/>
    <mergeCell ref="A1:AO2"/>
    <mergeCell ref="A3:AO3"/>
    <mergeCell ref="P5:AG5"/>
    <mergeCell ref="N10:S10"/>
    <mergeCell ref="X10:AC10"/>
    <mergeCell ref="AH10:AM10"/>
    <mergeCell ref="N11:S11"/>
    <mergeCell ref="X11:AC11"/>
    <mergeCell ref="AH11:AM11"/>
    <mergeCell ref="X36:AA36"/>
    <mergeCell ref="AB36:AE36"/>
    <mergeCell ref="AF36:AJ36"/>
    <mergeCell ref="I37:W37"/>
    <mergeCell ref="X37:AA37"/>
    <mergeCell ref="AB37:AE37"/>
    <mergeCell ref="AF37:AJ37"/>
    <mergeCell ref="AS5:AX5"/>
    <mergeCell ref="P6:AG6"/>
    <mergeCell ref="AS6:AX6"/>
    <mergeCell ref="B29:G29"/>
    <mergeCell ref="B30:G30"/>
    <mergeCell ref="B31:G31"/>
    <mergeCell ref="H29:P29"/>
    <mergeCell ref="Q29:Z29"/>
    <mergeCell ref="AA29:AJ29"/>
    <mergeCell ref="AA30:AJ30"/>
    <mergeCell ref="AA31:AJ31"/>
    <mergeCell ref="H30:P30"/>
    <mergeCell ref="H31:P31"/>
    <mergeCell ref="Q30:Z30"/>
    <mergeCell ref="Q31:Z31"/>
    <mergeCell ref="I24:S24"/>
    <mergeCell ref="T24:Y24"/>
    <mergeCell ref="Z24:AE24"/>
    <mergeCell ref="AF24:AJ24"/>
    <mergeCell ref="I25:S25"/>
    <mergeCell ref="T25:Y25"/>
    <mergeCell ref="Z25:AE25"/>
    <mergeCell ref="AF25:AJ25"/>
    <mergeCell ref="A8:AZ8"/>
    <mergeCell ref="I26:S26"/>
    <mergeCell ref="T26:Y26"/>
    <mergeCell ref="Z26:AE26"/>
    <mergeCell ref="AF26:AJ26"/>
    <mergeCell ref="I27:S27"/>
    <mergeCell ref="T27:Y27"/>
    <mergeCell ref="Z27:AE27"/>
    <mergeCell ref="AF27:AJ27"/>
    <mergeCell ref="I40:W40"/>
    <mergeCell ref="X40:AA40"/>
    <mergeCell ref="AB40:AE40"/>
    <mergeCell ref="AF40:AJ40"/>
    <mergeCell ref="I41:W41"/>
    <mergeCell ref="X41:AA41"/>
    <mergeCell ref="AB41:AE41"/>
    <mergeCell ref="AF41:AJ41"/>
    <mergeCell ref="I38:W38"/>
    <mergeCell ref="X38:AA38"/>
    <mergeCell ref="AB38:AE38"/>
    <mergeCell ref="AF38:AJ38"/>
    <mergeCell ref="I39:W39"/>
    <mergeCell ref="X39:AA39"/>
    <mergeCell ref="AB39:AE39"/>
    <mergeCell ref="AF39:AJ39"/>
    <mergeCell ref="I45:W45"/>
    <mergeCell ref="X45:AA45"/>
    <mergeCell ref="AB45:AE45"/>
    <mergeCell ref="AF45:AJ45"/>
    <mergeCell ref="I46:W46"/>
    <mergeCell ref="X46:AA46"/>
    <mergeCell ref="AB46:AE46"/>
    <mergeCell ref="AF46:AJ46"/>
    <mergeCell ref="I43:W43"/>
    <mergeCell ref="X43:AA43"/>
    <mergeCell ref="AB43:AE43"/>
    <mergeCell ref="AF43:AJ43"/>
    <mergeCell ref="I44:W44"/>
    <mergeCell ref="X44:AA44"/>
    <mergeCell ref="AB44:AE44"/>
    <mergeCell ref="AF44:AJ44"/>
    <mergeCell ref="I50:W50"/>
    <mergeCell ref="X50:AA50"/>
    <mergeCell ref="AB50:AE50"/>
    <mergeCell ref="AF50:AJ50"/>
    <mergeCell ref="I51:W51"/>
    <mergeCell ref="X51:AA51"/>
    <mergeCell ref="AB51:AE51"/>
    <mergeCell ref="AF51:AJ51"/>
    <mergeCell ref="I47:W47"/>
    <mergeCell ref="X47:AA47"/>
    <mergeCell ref="AB47:AE47"/>
    <mergeCell ref="AF47:AJ47"/>
    <mergeCell ref="I49:W49"/>
    <mergeCell ref="X49:AA49"/>
    <mergeCell ref="AB49:AE49"/>
    <mergeCell ref="AF49:AJ49"/>
    <mergeCell ref="X56:AA56"/>
    <mergeCell ref="AB56:AE56"/>
    <mergeCell ref="AF56:AJ56"/>
    <mergeCell ref="I57:W57"/>
    <mergeCell ref="X57:AA57"/>
    <mergeCell ref="AB57:AE57"/>
    <mergeCell ref="AF57:AJ57"/>
    <mergeCell ref="E52:Y52"/>
    <mergeCell ref="Z52:AF52"/>
    <mergeCell ref="I55:W55"/>
    <mergeCell ref="X55:AA55"/>
    <mergeCell ref="AB55:AE55"/>
    <mergeCell ref="AF55:AJ55"/>
    <mergeCell ref="I75:R75"/>
    <mergeCell ref="S75:W75"/>
    <mergeCell ref="X75:AB75"/>
    <mergeCell ref="AC75:AG75"/>
    <mergeCell ref="I78:R78"/>
    <mergeCell ref="S78:W78"/>
    <mergeCell ref="X78:AB78"/>
    <mergeCell ref="AC78:AG78"/>
    <mergeCell ref="I77:R77"/>
    <mergeCell ref="S77:W77"/>
    <mergeCell ref="X77:AB77"/>
    <mergeCell ref="AC77:AG77"/>
    <mergeCell ref="M17:P17"/>
    <mergeCell ref="Q17:T17"/>
    <mergeCell ref="U17:X17"/>
    <mergeCell ref="Y17:AB17"/>
    <mergeCell ref="I79:R79"/>
    <mergeCell ref="S79:W79"/>
    <mergeCell ref="X79:AB79"/>
    <mergeCell ref="AC79:AG79"/>
    <mergeCell ref="I76:R76"/>
    <mergeCell ref="S76:W76"/>
    <mergeCell ref="X76:AB76"/>
    <mergeCell ref="AC76:AG76"/>
    <mergeCell ref="I58:W58"/>
    <mergeCell ref="X58:AA58"/>
    <mergeCell ref="AB58:AE58"/>
    <mergeCell ref="AF58:AJ58"/>
    <mergeCell ref="I59:W59"/>
    <mergeCell ref="X59:AA59"/>
    <mergeCell ref="AB59:AE59"/>
    <mergeCell ref="AF59:AJ59"/>
    <mergeCell ref="I56:W56"/>
    <mergeCell ref="Q19:T19"/>
    <mergeCell ref="U19:X19"/>
    <mergeCell ref="Y19:AB19"/>
    <mergeCell ref="AC16:AF16"/>
    <mergeCell ref="AG16:AJ16"/>
    <mergeCell ref="AK16:AN16"/>
    <mergeCell ref="M15:P15"/>
    <mergeCell ref="Q15:T15"/>
    <mergeCell ref="U15:X15"/>
    <mergeCell ref="Y15:AB15"/>
    <mergeCell ref="AC15:AF15"/>
    <mergeCell ref="AG15:AJ15"/>
    <mergeCell ref="AC19:AF19"/>
    <mergeCell ref="AG19:AJ19"/>
    <mergeCell ref="AK19:AN19"/>
    <mergeCell ref="B15:L15"/>
    <mergeCell ref="B16:L16"/>
    <mergeCell ref="B17:L17"/>
    <mergeCell ref="B18:L18"/>
    <mergeCell ref="B19:L19"/>
    <mergeCell ref="M19:P19"/>
    <mergeCell ref="AC17:AF17"/>
    <mergeCell ref="AG17:AJ17"/>
    <mergeCell ref="AK17:AN17"/>
    <mergeCell ref="M18:P18"/>
    <mergeCell ref="Q18:T18"/>
    <mergeCell ref="U18:X18"/>
    <mergeCell ref="Y18:AB18"/>
    <mergeCell ref="AC18:AF18"/>
    <mergeCell ref="AG18:AJ18"/>
    <mergeCell ref="AK18:AN18"/>
    <mergeCell ref="AK15:AN15"/>
    <mergeCell ref="M16:P16"/>
    <mergeCell ref="Q16:T16"/>
    <mergeCell ref="U16:X16"/>
    <mergeCell ref="Y16:AB16"/>
  </mergeCells>
  <phoneticPr fontId="16" type="noConversion"/>
  <pageMargins left="0.7" right="0.7" top="0.75" bottom="0.75" header="0.3" footer="0.3"/>
  <pageSetup paperSize="9" scale="88" orientation="landscape" r:id="rId1"/>
  <rowBreaks count="9" manualBreakCount="9">
    <brk id="21" max="16383" man="1"/>
    <brk id="52" max="16383" man="1"/>
    <brk id="81" max="16383" man="1"/>
    <brk id="114" max="16383" man="1"/>
    <brk id="137" max="16383" man="1"/>
    <brk id="168" max="16383" man="1"/>
    <brk id="197" max="16383" man="1"/>
    <brk id="218" max="16383" man="1"/>
    <brk id="237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5E11E-1DB8-406B-B9BA-B07E79FA3E2C}">
  <dimension ref="A1:AZ218"/>
  <sheetViews>
    <sheetView zoomScaleNormal="100" workbookViewId="0">
      <selection sqref="A1:XFD1048576"/>
    </sheetView>
  </sheetViews>
  <sheetFormatPr baseColWidth="10" defaultRowHeight="15" x14ac:dyDescent="0.25"/>
  <cols>
    <col min="1" max="52" width="2.7109375" customWidth="1"/>
    <col min="53" max="57" width="6.28515625" customWidth="1"/>
  </cols>
  <sheetData>
    <row r="1" spans="1:52" ht="15" customHeight="1" x14ac:dyDescent="0.25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</row>
    <row r="2" spans="1:52" ht="1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</row>
    <row r="3" spans="1:52" x14ac:dyDescent="0.25">
      <c r="A3" s="36" t="s">
        <v>124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</row>
    <row r="5" spans="1:52" ht="17.25" customHeight="1" x14ac:dyDescent="0.25">
      <c r="P5" s="37" t="s">
        <v>1</v>
      </c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I5" s="12"/>
      <c r="AS5" s="36" t="s">
        <v>3</v>
      </c>
      <c r="AT5" s="36"/>
      <c r="AU5" s="36"/>
      <c r="AV5" s="36"/>
      <c r="AW5" s="36"/>
      <c r="AX5" s="36"/>
    </row>
    <row r="6" spans="1:52" ht="17.25" customHeight="1" x14ac:dyDescent="0.25">
      <c r="P6" s="37" t="s">
        <v>2</v>
      </c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S6" s="38">
        <v>46126</v>
      </c>
      <c r="AT6" s="38"/>
      <c r="AU6" s="38"/>
      <c r="AV6" s="38"/>
      <c r="AW6" s="38"/>
      <c r="AX6" s="38"/>
    </row>
    <row r="8" spans="1:52" ht="21" customHeight="1" x14ac:dyDescent="0.35">
      <c r="A8" s="28" t="s">
        <v>125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</row>
    <row r="9" spans="1:52" ht="10.5" customHeight="1" thickBot="1" x14ac:dyDescent="0.4">
      <c r="A9" s="4"/>
    </row>
    <row r="10" spans="1:52" ht="19.5" customHeight="1" thickBot="1" x14ac:dyDescent="0.4">
      <c r="A10" s="4"/>
      <c r="N10" s="29" t="s">
        <v>21</v>
      </c>
      <c r="O10" s="30"/>
      <c r="P10" s="30"/>
      <c r="Q10" s="30"/>
      <c r="R10" s="30"/>
      <c r="S10" s="31"/>
      <c r="X10" s="29" t="s">
        <v>22</v>
      </c>
      <c r="Y10" s="30"/>
      <c r="Z10" s="30"/>
      <c r="AA10" s="30"/>
      <c r="AB10" s="30"/>
      <c r="AC10" s="31"/>
      <c r="AH10" s="29" t="s">
        <v>23</v>
      </c>
      <c r="AI10" s="30"/>
      <c r="AJ10" s="30"/>
      <c r="AK10" s="30"/>
      <c r="AL10" s="30"/>
      <c r="AM10" s="31"/>
    </row>
    <row r="11" spans="1:52" ht="19.5" customHeight="1" thickBot="1" x14ac:dyDescent="0.4">
      <c r="A11" s="4"/>
      <c r="C11" s="5"/>
      <c r="D11" s="5"/>
      <c r="E11" s="5"/>
      <c r="M11" s="5"/>
      <c r="N11" s="29">
        <v>107</v>
      </c>
      <c r="O11" s="30"/>
      <c r="P11" s="30"/>
      <c r="Q11" s="30"/>
      <c r="R11" s="30"/>
      <c r="S11" s="31"/>
      <c r="U11" s="5"/>
      <c r="V11" s="5"/>
      <c r="X11" s="29">
        <v>50</v>
      </c>
      <c r="Y11" s="30"/>
      <c r="Z11" s="30"/>
      <c r="AA11" s="30"/>
      <c r="AB11" s="30"/>
      <c r="AC11" s="31"/>
      <c r="AH11" s="29">
        <f>N11+X11</f>
        <v>157</v>
      </c>
      <c r="AI11" s="30"/>
      <c r="AJ11" s="30"/>
      <c r="AK11" s="30"/>
      <c r="AL11" s="30"/>
      <c r="AM11" s="31"/>
    </row>
    <row r="14" spans="1:52" ht="21" x14ac:dyDescent="0.35">
      <c r="A14" s="4" t="s">
        <v>7</v>
      </c>
      <c r="B14" s="2"/>
      <c r="C14" s="2"/>
      <c r="D14" s="2"/>
      <c r="E14" s="2"/>
      <c r="F14" s="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52" x14ac:dyDescent="0.25">
      <c r="B15" s="44">
        <v>2026</v>
      </c>
      <c r="C15" s="45"/>
      <c r="D15" s="45"/>
      <c r="E15" s="45"/>
      <c r="F15" s="45"/>
      <c r="G15" s="45"/>
      <c r="H15" s="45"/>
      <c r="I15" s="45"/>
      <c r="J15" s="45"/>
      <c r="K15" s="45"/>
      <c r="L15" s="46"/>
      <c r="M15" s="39" t="s">
        <v>45</v>
      </c>
      <c r="N15" s="39"/>
      <c r="O15" s="39"/>
      <c r="P15" s="39"/>
      <c r="Q15" s="39" t="s">
        <v>46</v>
      </c>
      <c r="R15" s="39"/>
      <c r="S15" s="39"/>
      <c r="T15" s="39"/>
      <c r="U15" s="39" t="s">
        <v>47</v>
      </c>
      <c r="V15" s="39"/>
      <c r="W15" s="39"/>
      <c r="X15" s="39"/>
      <c r="Y15" s="39" t="s">
        <v>48</v>
      </c>
      <c r="Z15" s="39"/>
      <c r="AA15" s="39"/>
      <c r="AB15" s="39"/>
      <c r="AC15" s="39" t="s">
        <v>49</v>
      </c>
      <c r="AD15" s="39"/>
      <c r="AE15" s="39"/>
      <c r="AF15" s="39"/>
      <c r="AG15" s="39" t="s">
        <v>50</v>
      </c>
      <c r="AH15" s="39"/>
      <c r="AI15" s="39"/>
      <c r="AJ15" s="39"/>
      <c r="AK15" s="39" t="s">
        <v>116</v>
      </c>
      <c r="AL15" s="39"/>
      <c r="AM15" s="39"/>
      <c r="AN15" s="39"/>
    </row>
    <row r="16" spans="1:52" x14ac:dyDescent="0.25">
      <c r="B16" s="40" t="s">
        <v>6</v>
      </c>
      <c r="C16" s="41"/>
      <c r="D16" s="41"/>
      <c r="E16" s="41"/>
      <c r="F16" s="41"/>
      <c r="G16" s="41"/>
      <c r="H16" s="41"/>
      <c r="I16" s="41"/>
      <c r="J16" s="41"/>
      <c r="K16" s="41"/>
      <c r="L16" s="42"/>
      <c r="M16" s="191">
        <v>3.16</v>
      </c>
      <c r="N16" s="191"/>
      <c r="O16" s="191"/>
      <c r="P16" s="191"/>
      <c r="Q16" s="191">
        <v>5.09</v>
      </c>
      <c r="R16" s="191"/>
      <c r="S16" s="191"/>
      <c r="T16" s="191"/>
      <c r="U16" s="191">
        <v>5.78</v>
      </c>
      <c r="V16" s="191"/>
      <c r="W16" s="191"/>
      <c r="X16" s="191"/>
      <c r="Y16" s="191"/>
      <c r="Z16" s="191"/>
      <c r="AA16" s="191"/>
      <c r="AB16" s="191"/>
      <c r="AC16" s="191"/>
      <c r="AD16" s="191"/>
      <c r="AE16" s="191"/>
      <c r="AF16" s="191"/>
      <c r="AG16" s="191"/>
      <c r="AH16" s="191"/>
      <c r="AI16" s="191"/>
      <c r="AJ16" s="191"/>
      <c r="AK16" s="191">
        <f>SUM(M16:AJ16)/3</f>
        <v>4.6766666666666667</v>
      </c>
      <c r="AL16" s="191"/>
      <c r="AM16" s="191"/>
      <c r="AN16" s="191"/>
    </row>
    <row r="17" spans="1:40" x14ac:dyDescent="0.25">
      <c r="B17" s="40" t="s">
        <v>104</v>
      </c>
      <c r="C17" s="41"/>
      <c r="D17" s="41"/>
      <c r="E17" s="41"/>
      <c r="F17" s="41"/>
      <c r="G17" s="41"/>
      <c r="H17" s="41"/>
      <c r="I17" s="41"/>
      <c r="J17" s="41"/>
      <c r="K17" s="41"/>
      <c r="L17" s="42"/>
      <c r="M17" s="47">
        <v>154</v>
      </c>
      <c r="N17" s="47"/>
      <c r="O17" s="47"/>
      <c r="P17" s="47"/>
      <c r="Q17" s="47">
        <v>221</v>
      </c>
      <c r="R17" s="47"/>
      <c r="S17" s="47"/>
      <c r="T17" s="47"/>
      <c r="U17" s="47">
        <v>280</v>
      </c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>
        <f>SUM(M17:AJ17)/3</f>
        <v>218.33333333333334</v>
      </c>
      <c r="AL17" s="47"/>
      <c r="AM17" s="47"/>
      <c r="AN17" s="47"/>
    </row>
    <row r="18" spans="1:40" x14ac:dyDescent="0.25">
      <c r="B18" s="40" t="s">
        <v>115</v>
      </c>
      <c r="C18" s="41"/>
      <c r="D18" s="41"/>
      <c r="E18" s="41"/>
      <c r="F18" s="41"/>
      <c r="G18" s="41"/>
      <c r="H18" s="41"/>
      <c r="I18" s="41"/>
      <c r="J18" s="41"/>
      <c r="K18" s="41"/>
      <c r="L18" s="42"/>
      <c r="M18" s="191">
        <v>6786.93</v>
      </c>
      <c r="N18" s="191"/>
      <c r="O18" s="191"/>
      <c r="P18" s="191"/>
      <c r="Q18" s="191">
        <v>10955.04</v>
      </c>
      <c r="R18" s="191"/>
      <c r="S18" s="191"/>
      <c r="T18" s="191"/>
      <c r="U18" s="191">
        <v>11930.4</v>
      </c>
      <c r="V18" s="191"/>
      <c r="W18" s="191"/>
      <c r="X18" s="191"/>
      <c r="Y18" s="191"/>
      <c r="Z18" s="191"/>
      <c r="AA18" s="191"/>
      <c r="AB18" s="191"/>
      <c r="AC18" s="191"/>
      <c r="AD18" s="191"/>
      <c r="AE18" s="191"/>
      <c r="AF18" s="191"/>
      <c r="AG18" s="191"/>
      <c r="AH18" s="191"/>
      <c r="AI18" s="191"/>
      <c r="AJ18" s="191"/>
      <c r="AK18" s="191">
        <f>SUM(M18:AJ18)/3</f>
        <v>9890.7900000000009</v>
      </c>
      <c r="AL18" s="191"/>
      <c r="AM18" s="191"/>
      <c r="AN18" s="191"/>
    </row>
    <row r="19" spans="1:40" x14ac:dyDescent="0.25"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2"/>
      <c r="M19" s="49"/>
      <c r="N19" s="50"/>
      <c r="O19" s="50"/>
      <c r="P19" s="51"/>
      <c r="Q19" s="49"/>
      <c r="R19" s="50"/>
      <c r="S19" s="50"/>
      <c r="T19" s="51"/>
      <c r="U19" s="49"/>
      <c r="V19" s="50"/>
      <c r="W19" s="50"/>
      <c r="X19" s="51"/>
      <c r="Y19" s="49"/>
      <c r="Z19" s="50"/>
      <c r="AA19" s="50"/>
      <c r="AB19" s="51"/>
      <c r="AC19" s="49"/>
      <c r="AD19" s="50"/>
      <c r="AE19" s="50"/>
      <c r="AF19" s="51"/>
      <c r="AG19" s="49"/>
      <c r="AH19" s="50"/>
      <c r="AI19" s="50"/>
      <c r="AJ19" s="51"/>
      <c r="AK19" s="49"/>
      <c r="AL19" s="50"/>
      <c r="AM19" s="50"/>
      <c r="AN19" s="51"/>
    </row>
    <row r="22" spans="1:40" ht="21" x14ac:dyDescent="0.35">
      <c r="A22" s="4" t="s">
        <v>30</v>
      </c>
    </row>
    <row r="23" spans="1:40" ht="7.5" customHeight="1" thickBot="1" x14ac:dyDescent="0.3"/>
    <row r="24" spans="1:40" s="6" customFormat="1" ht="20.25" customHeight="1" thickBot="1" x14ac:dyDescent="0.3">
      <c r="I24" s="52" t="s">
        <v>5</v>
      </c>
      <c r="J24" s="53"/>
      <c r="K24" s="53"/>
      <c r="L24" s="53"/>
      <c r="M24" s="53"/>
      <c r="N24" s="53"/>
      <c r="O24" s="53"/>
      <c r="P24" s="53"/>
      <c r="Q24" s="53"/>
      <c r="R24" s="53"/>
      <c r="S24" s="54"/>
      <c r="T24" s="55" t="s">
        <v>126</v>
      </c>
      <c r="U24" s="56"/>
      <c r="V24" s="56"/>
      <c r="W24" s="56"/>
      <c r="X24" s="56"/>
      <c r="Y24" s="57"/>
      <c r="Z24" s="55" t="s">
        <v>127</v>
      </c>
      <c r="AA24" s="56"/>
      <c r="AB24" s="56"/>
      <c r="AC24" s="56"/>
      <c r="AD24" s="56"/>
      <c r="AE24" s="57"/>
      <c r="AF24" s="52" t="s">
        <v>4</v>
      </c>
      <c r="AG24" s="53"/>
      <c r="AH24" s="53"/>
      <c r="AI24" s="53"/>
      <c r="AJ24" s="54"/>
    </row>
    <row r="25" spans="1:40" s="6" customFormat="1" ht="20.25" customHeight="1" thickBot="1" x14ac:dyDescent="0.3">
      <c r="I25" s="69" t="s">
        <v>6</v>
      </c>
      <c r="J25" s="70"/>
      <c r="K25" s="70"/>
      <c r="L25" s="70"/>
      <c r="M25" s="70"/>
      <c r="N25" s="70"/>
      <c r="O25" s="70"/>
      <c r="P25" s="70"/>
      <c r="Q25" s="70"/>
      <c r="R25" s="70"/>
      <c r="S25" s="71"/>
      <c r="T25" s="72">
        <v>5.7799999999999997E-2</v>
      </c>
      <c r="U25" s="73"/>
      <c r="V25" s="73"/>
      <c r="W25" s="73"/>
      <c r="X25" s="73"/>
      <c r="Y25" s="74"/>
      <c r="Z25" s="72">
        <v>3.15E-2</v>
      </c>
      <c r="AA25" s="73"/>
      <c r="AB25" s="73"/>
      <c r="AC25" s="73"/>
      <c r="AD25" s="73"/>
      <c r="AE25" s="74"/>
      <c r="AF25" s="185">
        <f>((T25-Z25)/Z25)</f>
        <v>0.83492063492063484</v>
      </c>
      <c r="AG25" s="186"/>
      <c r="AH25" s="186"/>
      <c r="AI25" s="186"/>
      <c r="AJ25" s="187"/>
    </row>
    <row r="26" spans="1:40" s="6" customFormat="1" ht="20.25" customHeight="1" thickBot="1" x14ac:dyDescent="0.3">
      <c r="I26" s="69" t="s">
        <v>104</v>
      </c>
      <c r="J26" s="70"/>
      <c r="K26" s="70"/>
      <c r="L26" s="70"/>
      <c r="M26" s="70"/>
      <c r="N26" s="70"/>
      <c r="O26" s="70"/>
      <c r="P26" s="70"/>
      <c r="Q26" s="70"/>
      <c r="R26" s="70"/>
      <c r="S26" s="71"/>
      <c r="T26" s="182">
        <v>280</v>
      </c>
      <c r="U26" s="183"/>
      <c r="V26" s="183"/>
      <c r="W26" s="183"/>
      <c r="X26" s="183"/>
      <c r="Y26" s="184"/>
      <c r="Z26" s="182">
        <v>152</v>
      </c>
      <c r="AA26" s="183"/>
      <c r="AB26" s="183"/>
      <c r="AC26" s="183"/>
      <c r="AD26" s="183"/>
      <c r="AE26" s="184"/>
      <c r="AF26" s="185">
        <f>((T26-Z26)/Z26)</f>
        <v>0.84210526315789469</v>
      </c>
      <c r="AG26" s="186"/>
      <c r="AH26" s="186"/>
      <c r="AI26" s="186"/>
      <c r="AJ26" s="187"/>
    </row>
    <row r="27" spans="1:40" s="6" customFormat="1" ht="20.25" customHeight="1" thickBot="1" x14ac:dyDescent="0.3">
      <c r="I27" s="58" t="s">
        <v>18</v>
      </c>
      <c r="J27" s="59"/>
      <c r="K27" s="59"/>
      <c r="L27" s="59"/>
      <c r="M27" s="59"/>
      <c r="N27" s="59"/>
      <c r="O27" s="59"/>
      <c r="P27" s="59"/>
      <c r="Q27" s="59"/>
      <c r="R27" s="59"/>
      <c r="S27" s="60"/>
      <c r="T27" s="61">
        <v>11930.4</v>
      </c>
      <c r="U27" s="62"/>
      <c r="V27" s="62"/>
      <c r="W27" s="62"/>
      <c r="X27" s="62"/>
      <c r="Y27" s="63"/>
      <c r="Z27" s="61">
        <v>6406.89</v>
      </c>
      <c r="AA27" s="62"/>
      <c r="AB27" s="62"/>
      <c r="AC27" s="62"/>
      <c r="AD27" s="62"/>
      <c r="AE27" s="63"/>
      <c r="AF27" s="185">
        <f>((T27-Z27)/Z27)</f>
        <v>0.86212031110257847</v>
      </c>
      <c r="AG27" s="186"/>
      <c r="AH27" s="186"/>
      <c r="AI27" s="186"/>
      <c r="AJ27" s="187"/>
    </row>
    <row r="28" spans="1:40" ht="15.75" thickBot="1" x14ac:dyDescent="0.3"/>
    <row r="29" spans="1:40" ht="15.75" thickBot="1" x14ac:dyDescent="0.3">
      <c r="B29" s="67" t="s">
        <v>44</v>
      </c>
      <c r="C29" s="67"/>
      <c r="D29" s="67"/>
      <c r="E29" s="67"/>
      <c r="F29" s="67"/>
      <c r="G29" s="67"/>
      <c r="H29" s="68" t="s">
        <v>119</v>
      </c>
      <c r="I29" s="68"/>
      <c r="J29" s="68"/>
      <c r="K29" s="68"/>
      <c r="L29" s="68"/>
      <c r="M29" s="68"/>
      <c r="N29" s="68"/>
      <c r="O29" s="68"/>
      <c r="P29" s="68"/>
      <c r="Q29" s="68" t="s">
        <v>104</v>
      </c>
      <c r="R29" s="68"/>
      <c r="S29" s="68"/>
      <c r="T29" s="68"/>
      <c r="U29" s="68"/>
      <c r="V29" s="68"/>
      <c r="W29" s="68"/>
      <c r="X29" s="68"/>
      <c r="Y29" s="68"/>
      <c r="Z29" s="68"/>
      <c r="AA29" s="68" t="s">
        <v>120</v>
      </c>
      <c r="AB29" s="68"/>
      <c r="AC29" s="68"/>
      <c r="AD29" s="68"/>
      <c r="AE29" s="68"/>
      <c r="AF29" s="68"/>
      <c r="AG29" s="68"/>
      <c r="AH29" s="68"/>
      <c r="AI29" s="68"/>
      <c r="AJ29" s="68"/>
    </row>
    <row r="30" spans="1:40" ht="15.75" thickBot="1" x14ac:dyDescent="0.3">
      <c r="B30" s="67" t="s">
        <v>45</v>
      </c>
      <c r="C30" s="67"/>
      <c r="D30" s="67"/>
      <c r="E30" s="67"/>
      <c r="F30" s="67"/>
      <c r="G30" s="67"/>
      <c r="H30" s="87">
        <v>4836</v>
      </c>
      <c r="I30" s="87"/>
      <c r="J30" s="87"/>
      <c r="K30" s="87"/>
      <c r="L30" s="87"/>
      <c r="M30" s="87"/>
      <c r="N30" s="87"/>
      <c r="O30" s="87"/>
      <c r="P30" s="87"/>
      <c r="Q30" s="68">
        <v>165</v>
      </c>
      <c r="R30" s="68"/>
      <c r="S30" s="68"/>
      <c r="T30" s="68"/>
      <c r="U30" s="68"/>
      <c r="V30" s="68"/>
      <c r="W30" s="68"/>
      <c r="X30" s="68"/>
      <c r="Y30" s="68"/>
      <c r="Z30" s="68"/>
      <c r="AA30" s="88">
        <v>3.4099999999999998E-2</v>
      </c>
      <c r="AB30" s="88"/>
      <c r="AC30" s="88"/>
      <c r="AD30" s="88"/>
      <c r="AE30" s="88"/>
      <c r="AF30" s="88"/>
      <c r="AG30" s="88"/>
      <c r="AH30" s="88"/>
      <c r="AI30" s="88"/>
      <c r="AJ30" s="88"/>
    </row>
    <row r="31" spans="1:40" ht="15.75" thickBot="1" x14ac:dyDescent="0.3">
      <c r="B31" s="67" t="s">
        <v>46</v>
      </c>
      <c r="C31" s="67"/>
      <c r="D31" s="67"/>
      <c r="E31" s="67"/>
      <c r="F31" s="67"/>
      <c r="G31" s="67"/>
      <c r="H31" s="87">
        <v>4342</v>
      </c>
      <c r="I31" s="87"/>
      <c r="J31" s="87"/>
      <c r="K31" s="87"/>
      <c r="L31" s="87"/>
      <c r="M31" s="87"/>
      <c r="N31" s="87"/>
      <c r="O31" s="87"/>
      <c r="P31" s="87"/>
      <c r="Q31" s="68">
        <v>221</v>
      </c>
      <c r="R31" s="68"/>
      <c r="S31" s="68"/>
      <c r="T31" s="68"/>
      <c r="U31" s="68"/>
      <c r="V31" s="68"/>
      <c r="W31" s="68"/>
      <c r="X31" s="68"/>
      <c r="Y31" s="68"/>
      <c r="Z31" s="68"/>
      <c r="AA31" s="88">
        <v>5.0900000000000001E-2</v>
      </c>
      <c r="AB31" s="88"/>
      <c r="AC31" s="88"/>
      <c r="AD31" s="88"/>
      <c r="AE31" s="88"/>
      <c r="AF31" s="88"/>
      <c r="AG31" s="88"/>
      <c r="AH31" s="88"/>
      <c r="AI31" s="88"/>
      <c r="AJ31" s="88"/>
    </row>
    <row r="32" spans="1:40" ht="15.75" thickBot="1" x14ac:dyDescent="0.3">
      <c r="B32" s="78" t="s">
        <v>47</v>
      </c>
      <c r="C32" s="79"/>
      <c r="D32" s="79"/>
      <c r="E32" s="79"/>
      <c r="F32" s="79"/>
      <c r="G32" s="80"/>
      <c r="H32" s="81">
        <v>4842</v>
      </c>
      <c r="I32" s="82"/>
      <c r="J32" s="82"/>
      <c r="K32" s="82"/>
      <c r="L32" s="82"/>
      <c r="M32" s="82"/>
      <c r="N32" s="82"/>
      <c r="O32" s="82"/>
      <c r="P32" s="83"/>
      <c r="Q32" s="29">
        <v>280</v>
      </c>
      <c r="R32" s="30"/>
      <c r="S32" s="30"/>
      <c r="T32" s="30"/>
      <c r="U32" s="30"/>
      <c r="V32" s="30"/>
      <c r="W32" s="30"/>
      <c r="X32" s="30"/>
      <c r="Y32" s="30"/>
      <c r="Z32" s="31"/>
      <c r="AA32" s="84">
        <v>5.7799999999999997E-2</v>
      </c>
      <c r="AB32" s="85"/>
      <c r="AC32" s="85"/>
      <c r="AD32" s="85"/>
      <c r="AE32" s="85"/>
      <c r="AF32" s="85"/>
      <c r="AG32" s="85"/>
      <c r="AH32" s="85"/>
      <c r="AI32" s="85"/>
      <c r="AJ32" s="86"/>
    </row>
    <row r="33" spans="1:44" ht="15.75" thickBot="1" x14ac:dyDescent="0.3">
      <c r="B33" s="67" t="s">
        <v>23</v>
      </c>
      <c r="C33" s="67"/>
      <c r="D33" s="67"/>
      <c r="E33" s="67"/>
      <c r="F33" s="67"/>
      <c r="G33" s="67"/>
      <c r="H33" s="87">
        <v>9178</v>
      </c>
      <c r="I33" s="87"/>
      <c r="J33" s="87"/>
      <c r="K33" s="87"/>
      <c r="L33" s="87"/>
      <c r="M33" s="87"/>
      <c r="N33" s="87"/>
      <c r="O33" s="87"/>
      <c r="P33" s="87"/>
      <c r="Q33" s="68">
        <v>386</v>
      </c>
      <c r="R33" s="68"/>
      <c r="S33" s="68"/>
      <c r="T33" s="68"/>
      <c r="U33" s="68"/>
      <c r="V33" s="68"/>
      <c r="W33" s="68"/>
      <c r="X33" s="68"/>
      <c r="Y33" s="68"/>
      <c r="Z33" s="68"/>
      <c r="AA33" s="88">
        <v>4.2099999999999999E-2</v>
      </c>
      <c r="AB33" s="88"/>
      <c r="AC33" s="88"/>
      <c r="AD33" s="88"/>
      <c r="AE33" s="88"/>
      <c r="AF33" s="88"/>
      <c r="AG33" s="88"/>
      <c r="AH33" s="88"/>
      <c r="AI33" s="88"/>
      <c r="AJ33" s="88"/>
    </row>
    <row r="35" spans="1:44" ht="21" x14ac:dyDescent="0.35">
      <c r="A35" s="4" t="s">
        <v>29</v>
      </c>
    </row>
    <row r="36" spans="1:44" ht="7.5" customHeight="1" thickBot="1" x14ac:dyDescent="0.3"/>
    <row r="37" spans="1:44" ht="15.75" thickBot="1" x14ac:dyDescent="0.3">
      <c r="I37" s="10" t="s">
        <v>12</v>
      </c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89" t="s">
        <v>21</v>
      </c>
      <c r="Y37" s="89"/>
      <c r="Z37" s="89"/>
      <c r="AA37" s="89"/>
      <c r="AB37" s="89" t="s">
        <v>22</v>
      </c>
      <c r="AC37" s="89"/>
      <c r="AD37" s="89"/>
      <c r="AE37" s="89"/>
      <c r="AF37" s="89" t="s">
        <v>23</v>
      </c>
      <c r="AG37" s="89"/>
      <c r="AH37" s="89"/>
      <c r="AI37" s="89"/>
      <c r="AJ37" s="89"/>
    </row>
    <row r="38" spans="1:44" ht="15.75" thickBot="1" x14ac:dyDescent="0.3">
      <c r="I38" s="90" t="s">
        <v>9</v>
      </c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1">
        <v>9</v>
      </c>
      <c r="Y38" s="91"/>
      <c r="Z38" s="91"/>
      <c r="AA38" s="91"/>
      <c r="AB38" s="91">
        <v>3</v>
      </c>
      <c r="AC38" s="91"/>
      <c r="AD38" s="91"/>
      <c r="AE38" s="91"/>
      <c r="AF38" s="92">
        <v>12</v>
      </c>
      <c r="AG38" s="93"/>
      <c r="AH38" s="93"/>
      <c r="AI38" s="93"/>
      <c r="AJ38" s="94"/>
    </row>
    <row r="39" spans="1:44" ht="15.75" thickBot="1" x14ac:dyDescent="0.3">
      <c r="I39" s="90" t="s">
        <v>8</v>
      </c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1">
        <v>6</v>
      </c>
      <c r="Y39" s="91"/>
      <c r="Z39" s="91"/>
      <c r="AA39" s="91"/>
      <c r="AB39" s="91">
        <v>1</v>
      </c>
      <c r="AC39" s="91"/>
      <c r="AD39" s="91"/>
      <c r="AE39" s="91"/>
      <c r="AF39" s="92">
        <v>7</v>
      </c>
      <c r="AG39" s="93"/>
      <c r="AH39" s="93"/>
      <c r="AI39" s="93"/>
      <c r="AJ39" s="94"/>
    </row>
    <row r="40" spans="1:44" ht="15.75" thickBot="1" x14ac:dyDescent="0.3">
      <c r="I40" s="90" t="s">
        <v>10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1">
        <v>3</v>
      </c>
      <c r="Y40" s="91"/>
      <c r="Z40" s="91"/>
      <c r="AA40" s="91"/>
      <c r="AB40" s="91">
        <v>2</v>
      </c>
      <c r="AC40" s="91"/>
      <c r="AD40" s="91"/>
      <c r="AE40" s="91"/>
      <c r="AF40" s="92">
        <v>5</v>
      </c>
      <c r="AG40" s="93"/>
      <c r="AH40" s="93"/>
      <c r="AI40" s="93"/>
      <c r="AJ40" s="94"/>
    </row>
    <row r="41" spans="1:44" ht="15.75" thickBot="1" x14ac:dyDescent="0.3">
      <c r="I41" s="90" t="s">
        <v>11</v>
      </c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>
        <v>137</v>
      </c>
      <c r="Y41" s="91"/>
      <c r="Z41" s="91"/>
      <c r="AA41" s="91"/>
      <c r="AB41" s="91">
        <v>71</v>
      </c>
      <c r="AC41" s="91"/>
      <c r="AD41" s="91"/>
      <c r="AE41" s="91"/>
      <c r="AF41" s="92">
        <v>208</v>
      </c>
      <c r="AG41" s="93"/>
      <c r="AH41" s="93"/>
      <c r="AI41" s="93"/>
      <c r="AJ41" s="94"/>
    </row>
    <row r="42" spans="1:44" ht="15.75" thickBot="1" x14ac:dyDescent="0.3">
      <c r="I42" s="90" t="s">
        <v>19</v>
      </c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5">
        <v>7521.05</v>
      </c>
      <c r="Y42" s="95"/>
      <c r="Z42" s="95"/>
      <c r="AA42" s="95"/>
      <c r="AB42" s="95">
        <v>4409.3500000000004</v>
      </c>
      <c r="AC42" s="95"/>
      <c r="AD42" s="95"/>
      <c r="AE42" s="95"/>
      <c r="AF42" s="96">
        <v>11930.4</v>
      </c>
      <c r="AG42" s="97"/>
      <c r="AH42" s="97"/>
      <c r="AI42" s="97"/>
      <c r="AJ42" s="98"/>
      <c r="AR42">
        <v>4.3</v>
      </c>
    </row>
    <row r="43" spans="1:44" ht="15.75" thickBot="1" x14ac:dyDescent="0.3"/>
    <row r="44" spans="1:44" ht="15.75" thickBot="1" x14ac:dyDescent="0.3">
      <c r="I44" s="110" t="s">
        <v>13</v>
      </c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2"/>
      <c r="X44" s="89" t="s">
        <v>21</v>
      </c>
      <c r="Y44" s="89"/>
      <c r="Z44" s="89"/>
      <c r="AA44" s="89"/>
      <c r="AB44" s="89" t="s">
        <v>22</v>
      </c>
      <c r="AC44" s="89"/>
      <c r="AD44" s="89"/>
      <c r="AE44" s="89"/>
      <c r="AF44" s="89" t="s">
        <v>23</v>
      </c>
      <c r="AG44" s="89"/>
      <c r="AH44" s="89"/>
      <c r="AI44" s="89"/>
      <c r="AJ44" s="89"/>
    </row>
    <row r="45" spans="1:44" ht="15.75" thickBot="1" x14ac:dyDescent="0.3">
      <c r="I45" s="99" t="s">
        <v>14</v>
      </c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1"/>
      <c r="X45" s="102">
        <v>0</v>
      </c>
      <c r="Y45" s="102"/>
      <c r="Z45" s="102"/>
      <c r="AA45" s="102"/>
      <c r="AB45" s="102">
        <v>0</v>
      </c>
      <c r="AC45" s="102"/>
      <c r="AD45" s="102"/>
      <c r="AE45" s="102"/>
      <c r="AF45" s="103">
        <v>0</v>
      </c>
      <c r="AG45" s="104"/>
      <c r="AH45" s="104"/>
      <c r="AI45" s="104"/>
      <c r="AJ45" s="105"/>
    </row>
    <row r="46" spans="1:44" ht="15.75" thickBot="1" x14ac:dyDescent="0.3">
      <c r="I46" s="99" t="s">
        <v>24</v>
      </c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1"/>
      <c r="X46" s="102">
        <v>0</v>
      </c>
      <c r="Y46" s="102"/>
      <c r="Z46" s="102"/>
      <c r="AA46" s="102"/>
      <c r="AB46" s="102">
        <v>0</v>
      </c>
      <c r="AC46" s="102"/>
      <c r="AD46" s="102"/>
      <c r="AE46" s="102"/>
      <c r="AF46" s="103">
        <v>0</v>
      </c>
      <c r="AG46" s="104"/>
      <c r="AH46" s="104"/>
      <c r="AI46" s="104"/>
      <c r="AJ46" s="105"/>
    </row>
    <row r="47" spans="1:44" ht="15.75" thickBot="1" x14ac:dyDescent="0.3">
      <c r="I47" s="99" t="s">
        <v>16</v>
      </c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1"/>
      <c r="X47" s="106">
        <v>0</v>
      </c>
      <c r="Y47" s="106"/>
      <c r="Z47" s="106"/>
      <c r="AA47" s="106"/>
      <c r="AB47" s="106">
        <v>0</v>
      </c>
      <c r="AC47" s="106"/>
      <c r="AD47" s="106"/>
      <c r="AE47" s="106"/>
      <c r="AF47" s="107">
        <v>0</v>
      </c>
      <c r="AG47" s="108"/>
      <c r="AH47" s="108"/>
      <c r="AI47" s="108"/>
      <c r="AJ47" s="109"/>
    </row>
    <row r="48" spans="1:44" ht="15.75" thickBot="1" x14ac:dyDescent="0.3">
      <c r="I48" s="99" t="s">
        <v>20</v>
      </c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1"/>
      <c r="X48" s="113">
        <v>0</v>
      </c>
      <c r="Y48" s="113"/>
      <c r="Z48" s="113"/>
      <c r="AA48" s="113"/>
      <c r="AB48" s="113">
        <v>0</v>
      </c>
      <c r="AC48" s="113"/>
      <c r="AD48" s="113"/>
      <c r="AE48" s="113"/>
      <c r="AF48" s="114">
        <v>0</v>
      </c>
      <c r="AG48" s="115"/>
      <c r="AH48" s="115"/>
      <c r="AI48" s="115"/>
      <c r="AJ48" s="116"/>
    </row>
    <row r="49" spans="1:36" ht="15.75" thickBot="1" x14ac:dyDescent="0.3"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8"/>
      <c r="Y49" s="8"/>
      <c r="Z49" s="8"/>
      <c r="AA49" s="8"/>
      <c r="AB49" s="9"/>
      <c r="AC49" s="9"/>
      <c r="AD49" s="9"/>
      <c r="AE49" s="9"/>
      <c r="AF49" s="9"/>
      <c r="AG49" s="9"/>
      <c r="AH49" s="9"/>
      <c r="AI49" s="9"/>
      <c r="AJ49" s="9"/>
    </row>
    <row r="50" spans="1:36" ht="15.75" thickBot="1" x14ac:dyDescent="0.3">
      <c r="I50" s="110" t="s">
        <v>15</v>
      </c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2"/>
      <c r="X50" s="117" t="s">
        <v>21</v>
      </c>
      <c r="Y50" s="118"/>
      <c r="Z50" s="118"/>
      <c r="AA50" s="119"/>
      <c r="AB50" s="117" t="s">
        <v>22</v>
      </c>
      <c r="AC50" s="118"/>
      <c r="AD50" s="118"/>
      <c r="AE50" s="119"/>
      <c r="AF50" s="117" t="s">
        <v>23</v>
      </c>
      <c r="AG50" s="118"/>
      <c r="AH50" s="118"/>
      <c r="AI50" s="118"/>
      <c r="AJ50" s="119"/>
    </row>
    <row r="51" spans="1:36" ht="15.75" thickBot="1" x14ac:dyDescent="0.3">
      <c r="I51" s="99" t="s">
        <v>105</v>
      </c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1"/>
      <c r="X51" s="103">
        <v>2</v>
      </c>
      <c r="Y51" s="104"/>
      <c r="Z51" s="104"/>
      <c r="AA51" s="105"/>
      <c r="AB51" s="103">
        <v>0</v>
      </c>
      <c r="AC51" s="104"/>
      <c r="AD51" s="104"/>
      <c r="AE51" s="105"/>
      <c r="AF51" s="103">
        <v>2</v>
      </c>
      <c r="AG51" s="104"/>
      <c r="AH51" s="104"/>
      <c r="AI51" s="104"/>
      <c r="AJ51" s="105"/>
    </row>
    <row r="52" spans="1:36" ht="15.75" thickBot="1" x14ac:dyDescent="0.3">
      <c r="I52" s="99" t="s">
        <v>32</v>
      </c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1"/>
      <c r="X52" s="107">
        <v>8.5000000000000006E-3</v>
      </c>
      <c r="Y52" s="108"/>
      <c r="Z52" s="108"/>
      <c r="AA52" s="109"/>
      <c r="AB52" s="107">
        <v>0</v>
      </c>
      <c r="AC52" s="108"/>
      <c r="AD52" s="108"/>
      <c r="AE52" s="109"/>
      <c r="AF52" s="107">
        <v>8.5000000000000006E-3</v>
      </c>
      <c r="AG52" s="108"/>
      <c r="AH52" s="108"/>
      <c r="AI52" s="108"/>
      <c r="AJ52" s="109"/>
    </row>
    <row r="53" spans="1:36" x14ac:dyDescent="0.25"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</row>
    <row r="54" spans="1:36" ht="21" x14ac:dyDescent="0.35">
      <c r="A54" s="4" t="s">
        <v>31</v>
      </c>
    </row>
    <row r="55" spans="1:36" ht="15.75" thickBot="1" x14ac:dyDescent="0.3"/>
    <row r="56" spans="1:36" ht="15.75" thickBot="1" x14ac:dyDescent="0.3">
      <c r="I56" s="110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2"/>
      <c r="X56" s="117" t="s">
        <v>21</v>
      </c>
      <c r="Y56" s="118"/>
      <c r="Z56" s="118"/>
      <c r="AA56" s="119"/>
      <c r="AB56" s="117" t="s">
        <v>22</v>
      </c>
      <c r="AC56" s="118"/>
      <c r="AD56" s="118"/>
      <c r="AE56" s="119"/>
      <c r="AF56" s="117" t="s">
        <v>23</v>
      </c>
      <c r="AG56" s="118"/>
      <c r="AH56" s="118"/>
      <c r="AI56" s="118"/>
      <c r="AJ56" s="119"/>
    </row>
    <row r="57" spans="1:36" ht="15.75" thickBot="1" x14ac:dyDescent="0.3">
      <c r="I57" s="99" t="s">
        <v>33</v>
      </c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1"/>
      <c r="X57" s="107">
        <v>4.1500000000000002E-2</v>
      </c>
      <c r="Y57" s="108"/>
      <c r="Z57" s="108"/>
      <c r="AA57" s="109"/>
      <c r="AB57" s="107">
        <v>4.6100000000000002E-2</v>
      </c>
      <c r="AC57" s="108"/>
      <c r="AD57" s="108"/>
      <c r="AE57" s="109"/>
      <c r="AF57" s="107">
        <v>4.2999999999999997E-2</v>
      </c>
      <c r="AG57" s="108"/>
      <c r="AH57" s="108"/>
      <c r="AI57" s="108"/>
      <c r="AJ57" s="109"/>
    </row>
    <row r="58" spans="1:36" ht="15.75" thickBot="1" x14ac:dyDescent="0.3">
      <c r="I58" s="99" t="s">
        <v>34</v>
      </c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1"/>
      <c r="X58" s="107">
        <v>8.5000000000000006E-3</v>
      </c>
      <c r="Y58" s="108"/>
      <c r="Z58" s="108"/>
      <c r="AA58" s="109"/>
      <c r="AB58" s="107">
        <v>0</v>
      </c>
      <c r="AC58" s="108"/>
      <c r="AD58" s="108"/>
      <c r="AE58" s="109"/>
      <c r="AF58" s="107">
        <v>8.5000000000000006E-3</v>
      </c>
      <c r="AG58" s="108"/>
      <c r="AH58" s="108"/>
      <c r="AI58" s="108"/>
      <c r="AJ58" s="109"/>
    </row>
    <row r="59" spans="1:36" ht="15.75" thickBot="1" x14ac:dyDescent="0.3">
      <c r="I59" s="99" t="s">
        <v>35</v>
      </c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1"/>
      <c r="X59" s="107">
        <v>2.01E-2</v>
      </c>
      <c r="Y59" s="108"/>
      <c r="Z59" s="108"/>
      <c r="AA59" s="109"/>
      <c r="AB59" s="107">
        <v>0</v>
      </c>
      <c r="AC59" s="108"/>
      <c r="AD59" s="108"/>
      <c r="AE59" s="109"/>
      <c r="AF59" s="107">
        <v>6.4000000000000003E-3</v>
      </c>
      <c r="AG59" s="108"/>
      <c r="AH59" s="108"/>
      <c r="AI59" s="108"/>
      <c r="AJ59" s="109"/>
    </row>
    <row r="60" spans="1:36" ht="15.75" thickBot="1" x14ac:dyDescent="0.3">
      <c r="I60" s="99" t="s">
        <v>106</v>
      </c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1"/>
      <c r="X60" s="132">
        <v>178</v>
      </c>
      <c r="Y60" s="133"/>
      <c r="Z60" s="133"/>
      <c r="AA60" s="134"/>
      <c r="AB60" s="132">
        <v>102</v>
      </c>
      <c r="AC60" s="133"/>
      <c r="AD60" s="133"/>
      <c r="AE60" s="134"/>
      <c r="AF60" s="132">
        <v>280</v>
      </c>
      <c r="AG60" s="133"/>
      <c r="AH60" s="133"/>
      <c r="AI60" s="133"/>
      <c r="AJ60" s="134"/>
    </row>
    <row r="72" spans="1:43" ht="21" x14ac:dyDescent="0.35">
      <c r="A72" s="4" t="s">
        <v>36</v>
      </c>
    </row>
    <row r="74" spans="1:43" x14ac:dyDescent="0.25">
      <c r="I74" s="121" t="s">
        <v>121</v>
      </c>
      <c r="J74" s="122"/>
      <c r="K74" s="122"/>
      <c r="L74" s="122"/>
      <c r="M74" s="122"/>
      <c r="N74" s="122"/>
      <c r="O74" s="122"/>
      <c r="P74" s="122"/>
      <c r="Q74" s="122"/>
      <c r="R74" s="123"/>
      <c r="S74" s="127">
        <v>2026</v>
      </c>
      <c r="T74" s="128"/>
      <c r="U74" s="128"/>
      <c r="V74" s="128"/>
      <c r="W74" s="128"/>
      <c r="X74" s="128"/>
      <c r="Y74" s="128"/>
      <c r="Z74" s="128"/>
      <c r="AA74" s="128"/>
      <c r="AB74" s="128"/>
      <c r="AC74" s="128"/>
      <c r="AD74" s="128"/>
      <c r="AE74" s="128"/>
      <c r="AF74" s="128"/>
      <c r="AG74" s="128"/>
      <c r="AH74" s="128"/>
      <c r="AI74" s="128"/>
      <c r="AJ74" s="128"/>
      <c r="AK74" s="128"/>
      <c r="AL74" s="128"/>
      <c r="AM74" s="128"/>
      <c r="AN74" s="128"/>
      <c r="AO74" s="128"/>
      <c r="AP74" s="128"/>
      <c r="AQ74" s="128"/>
    </row>
    <row r="75" spans="1:43" x14ac:dyDescent="0.25">
      <c r="I75" s="124"/>
      <c r="J75" s="125"/>
      <c r="K75" s="125"/>
      <c r="L75" s="125"/>
      <c r="M75" s="125"/>
      <c r="N75" s="125"/>
      <c r="O75" s="125"/>
      <c r="P75" s="125"/>
      <c r="Q75" s="125"/>
      <c r="R75" s="126"/>
      <c r="S75" s="129" t="s">
        <v>45</v>
      </c>
      <c r="T75" s="130"/>
      <c r="U75" s="130"/>
      <c r="V75" s="130"/>
      <c r="W75" s="131"/>
      <c r="X75" s="129" t="s">
        <v>46</v>
      </c>
      <c r="Y75" s="130"/>
      <c r="Z75" s="130"/>
      <c r="AA75" s="130"/>
      <c r="AB75" s="130"/>
      <c r="AC75" s="130"/>
      <c r="AD75" s="130"/>
      <c r="AE75" s="130"/>
      <c r="AF75" s="130"/>
      <c r="AG75" s="131"/>
      <c r="AH75" s="129" t="s">
        <v>47</v>
      </c>
      <c r="AI75" s="130"/>
      <c r="AJ75" s="130"/>
      <c r="AK75" s="130"/>
      <c r="AL75" s="130"/>
      <c r="AM75" s="130"/>
      <c r="AN75" s="130"/>
      <c r="AO75" s="130"/>
      <c r="AP75" s="130"/>
      <c r="AQ75" s="131"/>
    </row>
    <row r="76" spans="1:43" x14ac:dyDescent="0.25">
      <c r="I76" s="188" t="s">
        <v>38</v>
      </c>
      <c r="J76" s="188"/>
      <c r="K76" s="188"/>
      <c r="L76" s="188"/>
      <c r="M76" s="188"/>
      <c r="N76" s="188"/>
      <c r="O76" s="188"/>
      <c r="P76" s="188"/>
      <c r="Q76" s="188"/>
      <c r="R76" s="188"/>
      <c r="S76" s="39" t="s">
        <v>43</v>
      </c>
      <c r="T76" s="39"/>
      <c r="U76" s="39"/>
      <c r="V76" s="39"/>
      <c r="W76" s="39"/>
      <c r="X76" s="39" t="s">
        <v>43</v>
      </c>
      <c r="Y76" s="39"/>
      <c r="Z76" s="39"/>
      <c r="AA76" s="39"/>
      <c r="AB76" s="39"/>
      <c r="AC76" s="39" t="s">
        <v>4</v>
      </c>
      <c r="AD76" s="39"/>
      <c r="AE76" s="39"/>
      <c r="AF76" s="39"/>
      <c r="AG76" s="39"/>
      <c r="AH76" s="39" t="s">
        <v>43</v>
      </c>
      <c r="AI76" s="39"/>
      <c r="AJ76" s="39"/>
      <c r="AK76" s="39"/>
      <c r="AL76" s="39"/>
      <c r="AM76" s="39" t="s">
        <v>4</v>
      </c>
      <c r="AN76" s="39"/>
      <c r="AO76" s="39"/>
      <c r="AP76" s="39"/>
      <c r="AQ76" s="39"/>
    </row>
    <row r="77" spans="1:43" x14ac:dyDescent="0.25">
      <c r="I77" s="188" t="s">
        <v>23</v>
      </c>
      <c r="J77" s="188"/>
      <c r="K77" s="188"/>
      <c r="L77" s="188"/>
      <c r="M77" s="188"/>
      <c r="N77" s="188"/>
      <c r="O77" s="188"/>
      <c r="P77" s="188"/>
      <c r="Q77" s="188"/>
      <c r="R77" s="188"/>
      <c r="S77" s="138">
        <v>7963.11</v>
      </c>
      <c r="T77" s="139"/>
      <c r="U77" s="139"/>
      <c r="V77" s="139"/>
      <c r="W77" s="140"/>
      <c r="X77" s="138">
        <v>10955.04</v>
      </c>
      <c r="Y77" s="139"/>
      <c r="Z77" s="139"/>
      <c r="AA77" s="139"/>
      <c r="AB77" s="140"/>
      <c r="AC77" s="189">
        <f>(X77-S77)/S77</f>
        <v>0.37572380640227265</v>
      </c>
      <c r="AD77" s="189"/>
      <c r="AE77" s="189"/>
      <c r="AF77" s="189"/>
      <c r="AG77" s="189"/>
      <c r="AH77" s="138">
        <f>SUM(AH78:AL80)</f>
        <v>11930.4</v>
      </c>
      <c r="AI77" s="139"/>
      <c r="AJ77" s="139"/>
      <c r="AK77" s="139"/>
      <c r="AL77" s="140"/>
      <c r="AM77" s="189">
        <f>(AH77-X77)/X77</f>
        <v>8.9032993033343444E-2</v>
      </c>
      <c r="AN77" s="189"/>
      <c r="AO77" s="189"/>
      <c r="AP77" s="189"/>
      <c r="AQ77" s="189"/>
    </row>
    <row r="78" spans="1:43" x14ac:dyDescent="0.25">
      <c r="I78" s="150" t="s">
        <v>40</v>
      </c>
      <c r="J78" s="151"/>
      <c r="K78" s="151"/>
      <c r="L78" s="151"/>
      <c r="M78" s="151"/>
      <c r="N78" s="151"/>
      <c r="O78" s="151"/>
      <c r="P78" s="151"/>
      <c r="Q78" s="151"/>
      <c r="R78" s="152"/>
      <c r="S78" s="147">
        <v>1644.9</v>
      </c>
      <c r="T78" s="148"/>
      <c r="U78" s="148"/>
      <c r="V78" s="148"/>
      <c r="W78" s="149"/>
      <c r="X78" s="191">
        <v>3900.14</v>
      </c>
      <c r="Y78" s="191"/>
      <c r="Z78" s="191"/>
      <c r="AA78" s="191"/>
      <c r="AB78" s="191"/>
      <c r="AC78" s="189">
        <f>(X78-S78)/S78</f>
        <v>1.3710499118487445</v>
      </c>
      <c r="AD78" s="189"/>
      <c r="AE78" s="189"/>
      <c r="AF78" s="189"/>
      <c r="AG78" s="189"/>
      <c r="AH78" s="191">
        <v>2676.34</v>
      </c>
      <c r="AI78" s="191"/>
      <c r="AJ78" s="191"/>
      <c r="AK78" s="191"/>
      <c r="AL78" s="191"/>
      <c r="AM78" s="195">
        <f t="shared" ref="AM78:AM80" si="0">(AH78-X78)/X78</f>
        <v>-0.31378360776792624</v>
      </c>
      <c r="AN78" s="195"/>
      <c r="AO78" s="195"/>
      <c r="AP78" s="195"/>
      <c r="AQ78" s="195"/>
    </row>
    <row r="79" spans="1:43" x14ac:dyDescent="0.25">
      <c r="I79" s="40" t="s">
        <v>41</v>
      </c>
      <c r="J79" s="41"/>
      <c r="K79" s="41"/>
      <c r="L79" s="41"/>
      <c r="M79" s="41"/>
      <c r="N79" s="41"/>
      <c r="O79" s="41"/>
      <c r="P79" s="41"/>
      <c r="Q79" s="41"/>
      <c r="R79" s="42"/>
      <c r="S79" s="147">
        <v>5583.97</v>
      </c>
      <c r="T79" s="148"/>
      <c r="U79" s="148"/>
      <c r="V79" s="148"/>
      <c r="W79" s="149"/>
      <c r="X79" s="191">
        <v>6221.7</v>
      </c>
      <c r="Y79" s="191"/>
      <c r="Z79" s="191"/>
      <c r="AA79" s="191"/>
      <c r="AB79" s="191"/>
      <c r="AC79" s="189">
        <f>(X79-S79)/S79</f>
        <v>0.11420727546888675</v>
      </c>
      <c r="AD79" s="189"/>
      <c r="AE79" s="189"/>
      <c r="AF79" s="189"/>
      <c r="AG79" s="189"/>
      <c r="AH79" s="191">
        <v>7200.64</v>
      </c>
      <c r="AI79" s="191"/>
      <c r="AJ79" s="191"/>
      <c r="AK79" s="191"/>
      <c r="AL79" s="191"/>
      <c r="AM79" s="189">
        <f t="shared" si="0"/>
        <v>0.15734284841763513</v>
      </c>
      <c r="AN79" s="189"/>
      <c r="AO79" s="189"/>
      <c r="AP79" s="189"/>
      <c r="AQ79" s="189"/>
    </row>
    <row r="80" spans="1:43" x14ac:dyDescent="0.25">
      <c r="I80" s="40" t="s">
        <v>42</v>
      </c>
      <c r="J80" s="41"/>
      <c r="K80" s="41"/>
      <c r="L80" s="41"/>
      <c r="M80" s="41"/>
      <c r="N80" s="41"/>
      <c r="O80" s="41"/>
      <c r="P80" s="41"/>
      <c r="Q80" s="41"/>
      <c r="R80" s="42"/>
      <c r="S80" s="147">
        <v>734.24</v>
      </c>
      <c r="T80" s="148"/>
      <c r="U80" s="148"/>
      <c r="V80" s="148"/>
      <c r="W80" s="149"/>
      <c r="X80" s="191">
        <v>833.2</v>
      </c>
      <c r="Y80" s="191"/>
      <c r="Z80" s="191"/>
      <c r="AA80" s="191"/>
      <c r="AB80" s="191"/>
      <c r="AC80" s="189">
        <f>(X80-S80)/S80</f>
        <v>0.13477881891479629</v>
      </c>
      <c r="AD80" s="189"/>
      <c r="AE80" s="189"/>
      <c r="AF80" s="189"/>
      <c r="AG80" s="189"/>
      <c r="AH80" s="191">
        <v>2053.42</v>
      </c>
      <c r="AI80" s="191"/>
      <c r="AJ80" s="191"/>
      <c r="AK80" s="191"/>
      <c r="AL80" s="191"/>
      <c r="AM80" s="189">
        <f t="shared" si="0"/>
        <v>1.464498319731157</v>
      </c>
      <c r="AN80" s="189"/>
      <c r="AO80" s="189"/>
      <c r="AP80" s="189"/>
      <c r="AQ80" s="189"/>
    </row>
    <row r="84" spans="1:1" ht="21" x14ac:dyDescent="0.35">
      <c r="A84" s="4" t="s">
        <v>107</v>
      </c>
    </row>
    <row r="113" spans="1:1" ht="21" x14ac:dyDescent="0.35">
      <c r="A113" s="4" t="s">
        <v>122</v>
      </c>
    </row>
    <row r="136" spans="1:1" ht="21" x14ac:dyDescent="0.35">
      <c r="A136" s="4" t="s">
        <v>123</v>
      </c>
    </row>
    <row r="140" spans="1:1" ht="21" x14ac:dyDescent="0.35">
      <c r="A140" s="4"/>
    </row>
    <row r="168" spans="1:1" ht="21" x14ac:dyDescent="0.35">
      <c r="A168" s="4" t="s">
        <v>110</v>
      </c>
    </row>
    <row r="196" spans="1:1" ht="21" x14ac:dyDescent="0.35">
      <c r="A196" s="4" t="s">
        <v>111</v>
      </c>
    </row>
    <row r="218" spans="1:1" ht="21" x14ac:dyDescent="0.35">
      <c r="A218" s="4" t="s">
        <v>112</v>
      </c>
    </row>
  </sheetData>
  <mergeCells count="201">
    <mergeCell ref="A8:AZ8"/>
    <mergeCell ref="N10:S10"/>
    <mergeCell ref="X10:AC10"/>
    <mergeCell ref="AH10:AM10"/>
    <mergeCell ref="N11:S11"/>
    <mergeCell ref="X11:AC11"/>
    <mergeCell ref="AH11:AM11"/>
    <mergeCell ref="A1:AO2"/>
    <mergeCell ref="A3:AO3"/>
    <mergeCell ref="P5:AG5"/>
    <mergeCell ref="AS5:AX5"/>
    <mergeCell ref="P6:AG6"/>
    <mergeCell ref="AS6:AX6"/>
    <mergeCell ref="AG15:AJ15"/>
    <mergeCell ref="AK15:AN15"/>
    <mergeCell ref="B16:L16"/>
    <mergeCell ref="M16:P16"/>
    <mergeCell ref="Q16:T16"/>
    <mergeCell ref="U16:X16"/>
    <mergeCell ref="Y16:AB16"/>
    <mergeCell ref="AC16:AF16"/>
    <mergeCell ref="AG16:AJ16"/>
    <mergeCell ref="AK16:AN16"/>
    <mergeCell ref="B15:L15"/>
    <mergeCell ref="M15:P15"/>
    <mergeCell ref="Q15:T15"/>
    <mergeCell ref="U15:X15"/>
    <mergeCell ref="Y15:AB15"/>
    <mergeCell ref="AC15:AF15"/>
    <mergeCell ref="AG17:AJ17"/>
    <mergeCell ref="AK17:AN17"/>
    <mergeCell ref="B18:L18"/>
    <mergeCell ref="M18:P18"/>
    <mergeCell ref="Q18:T18"/>
    <mergeCell ref="U18:X18"/>
    <mergeCell ref="Y18:AB18"/>
    <mergeCell ref="AC18:AF18"/>
    <mergeCell ref="AG18:AJ18"/>
    <mergeCell ref="AK18:AN18"/>
    <mergeCell ref="B17:L17"/>
    <mergeCell ref="M17:P17"/>
    <mergeCell ref="Q17:T17"/>
    <mergeCell ref="U17:X17"/>
    <mergeCell ref="Y17:AB17"/>
    <mergeCell ref="AC17:AF17"/>
    <mergeCell ref="AG19:AJ19"/>
    <mergeCell ref="AK19:AN19"/>
    <mergeCell ref="I24:S24"/>
    <mergeCell ref="T24:Y24"/>
    <mergeCell ref="Z24:AE24"/>
    <mergeCell ref="AF24:AJ24"/>
    <mergeCell ref="B19:L19"/>
    <mergeCell ref="M19:P19"/>
    <mergeCell ref="Q19:T19"/>
    <mergeCell ref="U19:X19"/>
    <mergeCell ref="Y19:AB19"/>
    <mergeCell ref="AC19:AF19"/>
    <mergeCell ref="I27:S27"/>
    <mergeCell ref="T27:Y27"/>
    <mergeCell ref="Z27:AE27"/>
    <mergeCell ref="AF27:AJ27"/>
    <mergeCell ref="B29:G29"/>
    <mergeCell ref="H29:P29"/>
    <mergeCell ref="Q29:Z29"/>
    <mergeCell ref="AA29:AJ29"/>
    <mergeCell ref="I25:S25"/>
    <mergeCell ref="T25:Y25"/>
    <mergeCell ref="Z25:AE25"/>
    <mergeCell ref="AF25:AJ25"/>
    <mergeCell ref="I26:S26"/>
    <mergeCell ref="T26:Y26"/>
    <mergeCell ref="Z26:AE26"/>
    <mergeCell ref="AF26:AJ26"/>
    <mergeCell ref="B33:G33"/>
    <mergeCell ref="H33:P33"/>
    <mergeCell ref="Q33:Z33"/>
    <mergeCell ref="AA33:AJ33"/>
    <mergeCell ref="X37:AA37"/>
    <mergeCell ref="AB37:AE37"/>
    <mergeCell ref="AF37:AJ37"/>
    <mergeCell ref="B30:G30"/>
    <mergeCell ref="H30:P30"/>
    <mergeCell ref="Q30:Z30"/>
    <mergeCell ref="AA30:AJ30"/>
    <mergeCell ref="B31:G31"/>
    <mergeCell ref="H31:P31"/>
    <mergeCell ref="Q31:Z31"/>
    <mergeCell ref="AA31:AJ31"/>
    <mergeCell ref="I40:W40"/>
    <mergeCell ref="X40:AA40"/>
    <mergeCell ref="AB40:AE40"/>
    <mergeCell ref="AF40:AJ40"/>
    <mergeCell ref="I41:W41"/>
    <mergeCell ref="X41:AA41"/>
    <mergeCell ref="AB41:AE41"/>
    <mergeCell ref="AF41:AJ41"/>
    <mergeCell ref="I38:W38"/>
    <mergeCell ref="X38:AA38"/>
    <mergeCell ref="AB38:AE38"/>
    <mergeCell ref="AF38:AJ38"/>
    <mergeCell ref="I39:W39"/>
    <mergeCell ref="X39:AA39"/>
    <mergeCell ref="AB39:AE39"/>
    <mergeCell ref="AF39:AJ39"/>
    <mergeCell ref="I45:W45"/>
    <mergeCell ref="X45:AA45"/>
    <mergeCell ref="AB45:AE45"/>
    <mergeCell ref="AF45:AJ45"/>
    <mergeCell ref="I46:W46"/>
    <mergeCell ref="X46:AA46"/>
    <mergeCell ref="AB46:AE46"/>
    <mergeCell ref="AF46:AJ46"/>
    <mergeCell ref="I42:W42"/>
    <mergeCell ref="X42:AA42"/>
    <mergeCell ref="AB42:AE42"/>
    <mergeCell ref="AF42:AJ42"/>
    <mergeCell ref="I44:W44"/>
    <mergeCell ref="X44:AA44"/>
    <mergeCell ref="AB44:AE44"/>
    <mergeCell ref="AF44:AJ44"/>
    <mergeCell ref="I50:W50"/>
    <mergeCell ref="X50:AA50"/>
    <mergeCell ref="AB50:AE50"/>
    <mergeCell ref="AF50:AJ50"/>
    <mergeCell ref="I51:W51"/>
    <mergeCell ref="X51:AA51"/>
    <mergeCell ref="AB51:AE51"/>
    <mergeCell ref="AF51:AJ51"/>
    <mergeCell ref="I47:W47"/>
    <mergeCell ref="X47:AA47"/>
    <mergeCell ref="AB47:AE47"/>
    <mergeCell ref="AF47:AJ47"/>
    <mergeCell ref="I48:W48"/>
    <mergeCell ref="X48:AA48"/>
    <mergeCell ref="AB48:AE48"/>
    <mergeCell ref="AF48:AJ48"/>
    <mergeCell ref="I56:W56"/>
    <mergeCell ref="X56:AA56"/>
    <mergeCell ref="AB56:AE56"/>
    <mergeCell ref="AF56:AJ56"/>
    <mergeCell ref="I57:W57"/>
    <mergeCell ref="X57:AA57"/>
    <mergeCell ref="AB57:AE57"/>
    <mergeCell ref="AF57:AJ57"/>
    <mergeCell ref="I52:W52"/>
    <mergeCell ref="X52:AA52"/>
    <mergeCell ref="AB52:AE52"/>
    <mergeCell ref="AF52:AJ52"/>
    <mergeCell ref="E53:Y53"/>
    <mergeCell ref="Z53:AF53"/>
    <mergeCell ref="I60:W60"/>
    <mergeCell ref="X60:AA60"/>
    <mergeCell ref="AB60:AE60"/>
    <mergeCell ref="AF60:AJ60"/>
    <mergeCell ref="I74:R75"/>
    <mergeCell ref="S75:W75"/>
    <mergeCell ref="X75:AG75"/>
    <mergeCell ref="I58:W58"/>
    <mergeCell ref="X58:AA58"/>
    <mergeCell ref="AB58:AE58"/>
    <mergeCell ref="AF58:AJ58"/>
    <mergeCell ref="I59:W59"/>
    <mergeCell ref="X59:AA59"/>
    <mergeCell ref="AB59:AE59"/>
    <mergeCell ref="AF59:AJ59"/>
    <mergeCell ref="I80:R80"/>
    <mergeCell ref="S80:W80"/>
    <mergeCell ref="X80:AB80"/>
    <mergeCell ref="AC80:AG80"/>
    <mergeCell ref="B32:G32"/>
    <mergeCell ref="H32:P32"/>
    <mergeCell ref="Q32:Z32"/>
    <mergeCell ref="AA32:AJ32"/>
    <mergeCell ref="AH75:AQ75"/>
    <mergeCell ref="AH76:AL76"/>
    <mergeCell ref="I78:R78"/>
    <mergeCell ref="S78:W78"/>
    <mergeCell ref="X78:AB78"/>
    <mergeCell ref="AC78:AG78"/>
    <mergeCell ref="I79:R79"/>
    <mergeCell ref="S79:W79"/>
    <mergeCell ref="X79:AB79"/>
    <mergeCell ref="AC79:AG79"/>
    <mergeCell ref="I76:R76"/>
    <mergeCell ref="S76:W76"/>
    <mergeCell ref="X76:AB76"/>
    <mergeCell ref="AC76:AG76"/>
    <mergeCell ref="I77:R77"/>
    <mergeCell ref="S77:W77"/>
    <mergeCell ref="AH80:AL80"/>
    <mergeCell ref="AM80:AQ80"/>
    <mergeCell ref="S74:AQ74"/>
    <mergeCell ref="AM76:AQ76"/>
    <mergeCell ref="AH77:AL77"/>
    <mergeCell ref="AM77:AQ77"/>
    <mergeCell ref="AH78:AL78"/>
    <mergeCell ref="AM78:AQ78"/>
    <mergeCell ref="AH79:AL79"/>
    <mergeCell ref="AM79:AQ79"/>
    <mergeCell ref="X77:AB77"/>
    <mergeCell ref="AC77:AG77"/>
  </mergeCells>
  <pageMargins left="0.7" right="0.7" top="0.75" bottom="0.75" header="0.3" footer="0.3"/>
  <pageSetup paperSize="9" scale="93" orientation="landscape" r:id="rId1"/>
  <rowBreaks count="8" manualBreakCount="8">
    <brk id="28" max="16383" man="1"/>
    <brk id="53" max="16383" man="1"/>
    <brk id="83" max="16383" man="1"/>
    <brk id="111" max="16383" man="1"/>
    <brk id="135" max="16383" man="1"/>
    <brk id="167" max="16383" man="1"/>
    <brk id="195" max="16383" man="1"/>
    <brk id="217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426A6-8424-4013-BA84-BCB177107843}">
  <dimension ref="A1:AZ291"/>
  <sheetViews>
    <sheetView zoomScale="125" zoomScaleNormal="125" workbookViewId="0">
      <selection activeCell="AV287" sqref="AV287"/>
    </sheetView>
  </sheetViews>
  <sheetFormatPr baseColWidth="10" defaultRowHeight="15" x14ac:dyDescent="0.25"/>
  <cols>
    <col min="1" max="52" width="2.7109375" customWidth="1"/>
    <col min="53" max="57" width="6.28515625" customWidth="1"/>
  </cols>
  <sheetData>
    <row r="1" spans="1:52" ht="15" customHeight="1" x14ac:dyDescent="0.25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</row>
    <row r="2" spans="1:52" ht="1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</row>
    <row r="3" spans="1:52" x14ac:dyDescent="0.25">
      <c r="A3" s="36" t="s">
        <v>128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</row>
    <row r="5" spans="1:52" ht="17.25" customHeight="1" x14ac:dyDescent="0.25">
      <c r="P5" s="37" t="s">
        <v>1</v>
      </c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I5" s="12"/>
      <c r="AP5" s="36" t="s">
        <v>3</v>
      </c>
      <c r="AQ5" s="36"/>
      <c r="AR5" s="36"/>
      <c r="AS5" s="36"/>
      <c r="AT5" s="36"/>
      <c r="AU5" s="36"/>
      <c r="AV5" s="36"/>
    </row>
    <row r="6" spans="1:52" ht="17.25" customHeight="1" x14ac:dyDescent="0.25">
      <c r="P6" s="37" t="s">
        <v>2</v>
      </c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P6" s="38">
        <v>46168</v>
      </c>
      <c r="AQ6" s="38"/>
      <c r="AR6" s="38"/>
      <c r="AS6" s="38"/>
      <c r="AT6" s="38"/>
      <c r="AU6" s="38"/>
      <c r="AV6" s="38"/>
    </row>
    <row r="8" spans="1:52" ht="21" customHeight="1" x14ac:dyDescent="0.35">
      <c r="A8" s="28" t="s">
        <v>129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</row>
    <row r="9" spans="1:52" ht="10.5" customHeight="1" thickBot="1" x14ac:dyDescent="0.4">
      <c r="A9" s="4"/>
    </row>
    <row r="10" spans="1:52" ht="19.5" customHeight="1" thickBot="1" x14ac:dyDescent="0.4">
      <c r="A10" s="4"/>
      <c r="N10" s="29" t="s">
        <v>21</v>
      </c>
      <c r="O10" s="30"/>
      <c r="P10" s="30"/>
      <c r="Q10" s="30"/>
      <c r="R10" s="30"/>
      <c r="S10" s="31"/>
      <c r="X10" s="29" t="s">
        <v>22</v>
      </c>
      <c r="Y10" s="30"/>
      <c r="Z10" s="30"/>
      <c r="AA10" s="30"/>
      <c r="AB10" s="30"/>
      <c r="AC10" s="31"/>
      <c r="AH10" s="29" t="s">
        <v>23</v>
      </c>
      <c r="AI10" s="30"/>
      <c r="AJ10" s="30"/>
      <c r="AK10" s="30"/>
      <c r="AL10" s="30"/>
      <c r="AM10" s="31"/>
    </row>
    <row r="11" spans="1:52" ht="19.5" customHeight="1" thickBot="1" x14ac:dyDescent="0.4">
      <c r="A11" s="4"/>
      <c r="C11" s="5"/>
      <c r="D11" s="5"/>
      <c r="E11" s="5"/>
      <c r="M11" s="5"/>
      <c r="N11" s="29">
        <v>105</v>
      </c>
      <c r="O11" s="30"/>
      <c r="P11" s="30"/>
      <c r="Q11" s="30"/>
      <c r="R11" s="30"/>
      <c r="S11" s="31"/>
      <c r="U11" s="5"/>
      <c r="V11" s="5"/>
      <c r="X11" s="29">
        <v>49</v>
      </c>
      <c r="Y11" s="30"/>
      <c r="Z11" s="30"/>
      <c r="AA11" s="30"/>
      <c r="AB11" s="30"/>
      <c r="AC11" s="31"/>
      <c r="AH11" s="29">
        <f>N11+X11</f>
        <v>154</v>
      </c>
      <c r="AI11" s="30"/>
      <c r="AJ11" s="30"/>
      <c r="AK11" s="30"/>
      <c r="AL11" s="30"/>
      <c r="AM11" s="31"/>
    </row>
    <row r="14" spans="1:52" ht="21" x14ac:dyDescent="0.35">
      <c r="A14" s="4" t="s">
        <v>7</v>
      </c>
      <c r="B14" s="2"/>
      <c r="C14" s="2"/>
      <c r="D14" s="2"/>
      <c r="E14" s="2"/>
      <c r="F14" s="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52" x14ac:dyDescent="0.25">
      <c r="B15" s="44">
        <v>2026</v>
      </c>
      <c r="C15" s="45"/>
      <c r="D15" s="45"/>
      <c r="E15" s="45"/>
      <c r="F15" s="45"/>
      <c r="G15" s="45"/>
      <c r="H15" s="45"/>
      <c r="I15" s="45"/>
      <c r="J15" s="45"/>
      <c r="K15" s="45"/>
      <c r="L15" s="46"/>
      <c r="M15" s="39" t="s">
        <v>45</v>
      </c>
      <c r="N15" s="39"/>
      <c r="O15" s="39"/>
      <c r="P15" s="39"/>
      <c r="Q15" s="39" t="s">
        <v>46</v>
      </c>
      <c r="R15" s="39"/>
      <c r="S15" s="39"/>
      <c r="T15" s="39"/>
      <c r="U15" s="39" t="s">
        <v>47</v>
      </c>
      <c r="V15" s="39"/>
      <c r="W15" s="39"/>
      <c r="X15" s="39"/>
      <c r="Y15" s="39" t="s">
        <v>48</v>
      </c>
      <c r="Z15" s="39"/>
      <c r="AA15" s="39"/>
      <c r="AB15" s="39"/>
      <c r="AC15" s="39" t="s">
        <v>49</v>
      </c>
      <c r="AD15" s="39"/>
      <c r="AE15" s="39"/>
      <c r="AF15" s="39"/>
      <c r="AG15" s="39" t="s">
        <v>50</v>
      </c>
      <c r="AH15" s="39"/>
      <c r="AI15" s="39"/>
      <c r="AJ15" s="39"/>
      <c r="AK15" s="39" t="s">
        <v>116</v>
      </c>
      <c r="AL15" s="39"/>
      <c r="AM15" s="39"/>
      <c r="AN15" s="39"/>
    </row>
    <row r="16" spans="1:52" x14ac:dyDescent="0.25">
      <c r="B16" s="40" t="s">
        <v>6</v>
      </c>
      <c r="C16" s="41"/>
      <c r="D16" s="41"/>
      <c r="E16" s="41"/>
      <c r="F16" s="41"/>
      <c r="G16" s="41"/>
      <c r="H16" s="41"/>
      <c r="I16" s="41"/>
      <c r="J16" s="41"/>
      <c r="K16" s="41"/>
      <c r="L16" s="42"/>
      <c r="M16" s="191">
        <v>3.16</v>
      </c>
      <c r="N16" s="191"/>
      <c r="O16" s="191"/>
      <c r="P16" s="191"/>
      <c r="Q16" s="191">
        <v>5.09</v>
      </c>
      <c r="R16" s="191"/>
      <c r="S16" s="191"/>
      <c r="T16" s="191"/>
      <c r="U16" s="191">
        <v>5.78</v>
      </c>
      <c r="V16" s="191"/>
      <c r="W16" s="191"/>
      <c r="X16" s="191"/>
      <c r="Y16" s="191">
        <v>3.88</v>
      </c>
      <c r="Z16" s="191"/>
      <c r="AA16" s="191"/>
      <c r="AB16" s="191"/>
      <c r="AC16" s="191"/>
      <c r="AD16" s="191"/>
      <c r="AE16" s="191"/>
      <c r="AF16" s="191"/>
      <c r="AG16" s="191"/>
      <c r="AH16" s="191"/>
      <c r="AI16" s="191"/>
      <c r="AJ16" s="191"/>
      <c r="AK16" s="191">
        <f>SUM(M16:AJ16)/3</f>
        <v>5.97</v>
      </c>
      <c r="AL16" s="191"/>
      <c r="AM16" s="191"/>
      <c r="AN16" s="191"/>
    </row>
    <row r="17" spans="1:40" x14ac:dyDescent="0.25">
      <c r="B17" s="40" t="s">
        <v>104</v>
      </c>
      <c r="C17" s="41"/>
      <c r="D17" s="41"/>
      <c r="E17" s="41"/>
      <c r="F17" s="41"/>
      <c r="G17" s="41"/>
      <c r="H17" s="41"/>
      <c r="I17" s="41"/>
      <c r="J17" s="41"/>
      <c r="K17" s="41"/>
      <c r="L17" s="42"/>
      <c r="M17" s="47">
        <v>154</v>
      </c>
      <c r="N17" s="47"/>
      <c r="O17" s="47"/>
      <c r="P17" s="47"/>
      <c r="Q17" s="47">
        <v>221</v>
      </c>
      <c r="R17" s="47"/>
      <c r="S17" s="47"/>
      <c r="T17" s="47"/>
      <c r="U17" s="47">
        <v>280</v>
      </c>
      <c r="V17" s="47"/>
      <c r="W17" s="47"/>
      <c r="X17" s="47"/>
      <c r="Y17" s="47">
        <v>180</v>
      </c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>
        <f>SUM(M17:AJ17)/3</f>
        <v>278.33333333333331</v>
      </c>
      <c r="AL17" s="47"/>
      <c r="AM17" s="47"/>
      <c r="AN17" s="47"/>
    </row>
    <row r="18" spans="1:40" x14ac:dyDescent="0.25">
      <c r="B18" s="40" t="s">
        <v>115</v>
      </c>
      <c r="C18" s="41"/>
      <c r="D18" s="41"/>
      <c r="E18" s="41"/>
      <c r="F18" s="41"/>
      <c r="G18" s="41"/>
      <c r="H18" s="41"/>
      <c r="I18" s="41"/>
      <c r="J18" s="41"/>
      <c r="K18" s="41"/>
      <c r="L18" s="42"/>
      <c r="M18" s="191">
        <v>6786.93</v>
      </c>
      <c r="N18" s="191"/>
      <c r="O18" s="191"/>
      <c r="P18" s="191"/>
      <c r="Q18" s="191">
        <v>10955.04</v>
      </c>
      <c r="R18" s="191"/>
      <c r="S18" s="191"/>
      <c r="T18" s="191"/>
      <c r="U18" s="191">
        <v>11930.4</v>
      </c>
      <c r="V18" s="191"/>
      <c r="W18" s="191"/>
      <c r="X18" s="191"/>
      <c r="Y18" s="191">
        <v>13530.9</v>
      </c>
      <c r="Z18" s="191"/>
      <c r="AA18" s="191"/>
      <c r="AB18" s="191"/>
      <c r="AC18" s="191"/>
      <c r="AD18" s="191"/>
      <c r="AE18" s="191"/>
      <c r="AF18" s="191"/>
      <c r="AG18" s="191"/>
      <c r="AH18" s="191"/>
      <c r="AI18" s="191"/>
      <c r="AJ18" s="191"/>
      <c r="AK18" s="191">
        <f>SUM(M18:AJ18)/3</f>
        <v>14401.090000000002</v>
      </c>
      <c r="AL18" s="191"/>
      <c r="AM18" s="191"/>
      <c r="AN18" s="191"/>
    </row>
    <row r="19" spans="1:40" x14ac:dyDescent="0.25"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2"/>
      <c r="M19" s="49"/>
      <c r="N19" s="50"/>
      <c r="O19" s="50"/>
      <c r="P19" s="51"/>
      <c r="Q19" s="49"/>
      <c r="R19" s="50"/>
      <c r="S19" s="50"/>
      <c r="T19" s="51"/>
      <c r="U19" s="49"/>
      <c r="V19" s="50"/>
      <c r="W19" s="50"/>
      <c r="X19" s="51"/>
      <c r="Y19" s="49"/>
      <c r="Z19" s="50"/>
      <c r="AA19" s="50"/>
      <c r="AB19" s="51"/>
      <c r="AC19" s="49"/>
      <c r="AD19" s="50"/>
      <c r="AE19" s="50"/>
      <c r="AF19" s="51"/>
      <c r="AG19" s="49"/>
      <c r="AH19" s="50"/>
      <c r="AI19" s="50"/>
      <c r="AJ19" s="51"/>
      <c r="AK19" s="49"/>
      <c r="AL19" s="50"/>
      <c r="AM19" s="50"/>
      <c r="AN19" s="51"/>
    </row>
    <row r="22" spans="1:40" ht="21" x14ac:dyDescent="0.35">
      <c r="A22" s="4" t="s">
        <v>30</v>
      </c>
    </row>
    <row r="23" spans="1:40" ht="7.5" customHeight="1" thickBot="1" x14ac:dyDescent="0.3"/>
    <row r="24" spans="1:40" s="6" customFormat="1" ht="20.25" customHeight="1" thickBot="1" x14ac:dyDescent="0.3">
      <c r="I24" s="52" t="s">
        <v>5</v>
      </c>
      <c r="J24" s="53"/>
      <c r="K24" s="53"/>
      <c r="L24" s="53"/>
      <c r="M24" s="53"/>
      <c r="N24" s="53"/>
      <c r="O24" s="53"/>
      <c r="P24" s="53"/>
      <c r="Q24" s="53"/>
      <c r="R24" s="53"/>
      <c r="S24" s="54"/>
      <c r="T24" s="55" t="s">
        <v>130</v>
      </c>
      <c r="U24" s="56"/>
      <c r="V24" s="56"/>
      <c r="W24" s="56"/>
      <c r="X24" s="56"/>
      <c r="Y24" s="57"/>
      <c r="Z24" s="55" t="s">
        <v>131</v>
      </c>
      <c r="AA24" s="56"/>
      <c r="AB24" s="56"/>
      <c r="AC24" s="56"/>
      <c r="AD24" s="56"/>
      <c r="AE24" s="57"/>
      <c r="AF24" s="52" t="s">
        <v>4</v>
      </c>
      <c r="AG24" s="53"/>
      <c r="AH24" s="53"/>
      <c r="AI24" s="53"/>
      <c r="AJ24" s="54"/>
    </row>
    <row r="25" spans="1:40" s="6" customFormat="1" ht="20.25" customHeight="1" thickBot="1" x14ac:dyDescent="0.3">
      <c r="I25" s="69" t="s">
        <v>6</v>
      </c>
      <c r="J25" s="70"/>
      <c r="K25" s="70"/>
      <c r="L25" s="70"/>
      <c r="M25" s="70"/>
      <c r="N25" s="70"/>
      <c r="O25" s="70"/>
      <c r="P25" s="70"/>
      <c r="Q25" s="70"/>
      <c r="R25" s="70"/>
      <c r="S25" s="71"/>
      <c r="T25" s="72">
        <v>3.8800000000000001E-2</v>
      </c>
      <c r="U25" s="73"/>
      <c r="V25" s="73"/>
      <c r="W25" s="73"/>
      <c r="X25" s="73"/>
      <c r="Y25" s="74"/>
      <c r="Z25" s="72">
        <v>4.2000000000000003E-2</v>
      </c>
      <c r="AA25" s="73"/>
      <c r="AB25" s="73"/>
      <c r="AC25" s="73"/>
      <c r="AD25" s="73"/>
      <c r="AE25" s="74"/>
      <c r="AF25" s="185">
        <f>((T25-Z25)/Z25)</f>
        <v>-7.6190476190476225E-2</v>
      </c>
      <c r="AG25" s="186"/>
      <c r="AH25" s="186"/>
      <c r="AI25" s="186"/>
      <c r="AJ25" s="187"/>
    </row>
    <row r="26" spans="1:40" s="6" customFormat="1" ht="20.25" customHeight="1" thickBot="1" x14ac:dyDescent="0.3">
      <c r="I26" s="69" t="s">
        <v>104</v>
      </c>
      <c r="J26" s="70"/>
      <c r="K26" s="70"/>
      <c r="L26" s="70"/>
      <c r="M26" s="70"/>
      <c r="N26" s="70"/>
      <c r="O26" s="70"/>
      <c r="P26" s="70"/>
      <c r="Q26" s="70"/>
      <c r="R26" s="70"/>
      <c r="S26" s="71"/>
      <c r="T26" s="182">
        <v>180</v>
      </c>
      <c r="U26" s="183"/>
      <c r="V26" s="183"/>
      <c r="W26" s="183"/>
      <c r="X26" s="183"/>
      <c r="Y26" s="184"/>
      <c r="Z26" s="182">
        <v>196</v>
      </c>
      <c r="AA26" s="183"/>
      <c r="AB26" s="183"/>
      <c r="AC26" s="183"/>
      <c r="AD26" s="183"/>
      <c r="AE26" s="184"/>
      <c r="AF26" s="185">
        <f>((T26-Z26)/Z26)</f>
        <v>-8.1632653061224483E-2</v>
      </c>
      <c r="AG26" s="186"/>
      <c r="AH26" s="186"/>
      <c r="AI26" s="186"/>
      <c r="AJ26" s="187"/>
    </row>
    <row r="27" spans="1:40" s="6" customFormat="1" ht="20.25" customHeight="1" thickBot="1" x14ac:dyDescent="0.3">
      <c r="I27" s="58" t="s">
        <v>18</v>
      </c>
      <c r="J27" s="59"/>
      <c r="K27" s="59"/>
      <c r="L27" s="59"/>
      <c r="M27" s="59"/>
      <c r="N27" s="59"/>
      <c r="O27" s="59"/>
      <c r="P27" s="59"/>
      <c r="Q27" s="59"/>
      <c r="R27" s="59"/>
      <c r="S27" s="60"/>
      <c r="T27" s="61">
        <v>13530.9</v>
      </c>
      <c r="U27" s="62"/>
      <c r="V27" s="62"/>
      <c r="W27" s="62"/>
      <c r="X27" s="62"/>
      <c r="Y27" s="63"/>
      <c r="Z27" s="61">
        <v>7852.18</v>
      </c>
      <c r="AA27" s="62"/>
      <c r="AB27" s="62"/>
      <c r="AC27" s="62"/>
      <c r="AD27" s="62"/>
      <c r="AE27" s="63"/>
      <c r="AF27" s="185">
        <f>((T27-Z27)/Z27)</f>
        <v>0.72320298312061093</v>
      </c>
      <c r="AG27" s="186"/>
      <c r="AH27" s="186"/>
      <c r="AI27" s="186"/>
      <c r="AJ27" s="187"/>
    </row>
    <row r="28" spans="1:40" ht="15.75" thickBot="1" x14ac:dyDescent="0.3"/>
    <row r="29" spans="1:40" ht="15.75" thickBot="1" x14ac:dyDescent="0.3">
      <c r="B29" s="67" t="s">
        <v>44</v>
      </c>
      <c r="C29" s="67"/>
      <c r="D29" s="67"/>
      <c r="E29" s="67"/>
      <c r="F29" s="67"/>
      <c r="G29" s="67"/>
      <c r="H29" s="68" t="s">
        <v>119</v>
      </c>
      <c r="I29" s="68"/>
      <c r="J29" s="68"/>
      <c r="K29" s="68"/>
      <c r="L29" s="68"/>
      <c r="M29" s="68"/>
      <c r="N29" s="68"/>
      <c r="O29" s="68"/>
      <c r="P29" s="68"/>
      <c r="Q29" s="68" t="s">
        <v>104</v>
      </c>
      <c r="R29" s="68"/>
      <c r="S29" s="68"/>
      <c r="T29" s="68"/>
      <c r="U29" s="68"/>
      <c r="V29" s="68"/>
      <c r="W29" s="68"/>
      <c r="X29" s="68"/>
      <c r="Y29" s="68"/>
      <c r="Z29" s="68"/>
      <c r="AA29" s="68" t="s">
        <v>120</v>
      </c>
      <c r="AB29" s="68"/>
      <c r="AC29" s="68"/>
      <c r="AD29" s="68"/>
      <c r="AE29" s="68"/>
      <c r="AF29" s="68"/>
      <c r="AG29" s="68"/>
      <c r="AH29" s="68"/>
      <c r="AI29" s="68"/>
      <c r="AJ29" s="68"/>
    </row>
    <row r="30" spans="1:40" ht="15.75" thickBot="1" x14ac:dyDescent="0.3">
      <c r="B30" s="67" t="s">
        <v>45</v>
      </c>
      <c r="C30" s="67"/>
      <c r="D30" s="67"/>
      <c r="E30" s="67"/>
      <c r="F30" s="67"/>
      <c r="G30" s="67"/>
      <c r="H30" s="87">
        <v>4836</v>
      </c>
      <c r="I30" s="87"/>
      <c r="J30" s="87"/>
      <c r="K30" s="87"/>
      <c r="L30" s="87"/>
      <c r="M30" s="87"/>
      <c r="N30" s="87"/>
      <c r="O30" s="87"/>
      <c r="P30" s="87"/>
      <c r="Q30" s="68">
        <v>165</v>
      </c>
      <c r="R30" s="68"/>
      <c r="S30" s="68"/>
      <c r="T30" s="68"/>
      <c r="U30" s="68"/>
      <c r="V30" s="68"/>
      <c r="W30" s="68"/>
      <c r="X30" s="68"/>
      <c r="Y30" s="68"/>
      <c r="Z30" s="68"/>
      <c r="AA30" s="88">
        <v>3.4099999999999998E-2</v>
      </c>
      <c r="AB30" s="88"/>
      <c r="AC30" s="88"/>
      <c r="AD30" s="88"/>
      <c r="AE30" s="88"/>
      <c r="AF30" s="88"/>
      <c r="AG30" s="88"/>
      <c r="AH30" s="88"/>
      <c r="AI30" s="88"/>
      <c r="AJ30" s="88"/>
    </row>
    <row r="31" spans="1:40" ht="15.75" thickBot="1" x14ac:dyDescent="0.3">
      <c r="B31" s="67" t="s">
        <v>46</v>
      </c>
      <c r="C31" s="67"/>
      <c r="D31" s="67"/>
      <c r="E31" s="67"/>
      <c r="F31" s="67"/>
      <c r="G31" s="67"/>
      <c r="H31" s="87">
        <v>4342</v>
      </c>
      <c r="I31" s="87"/>
      <c r="J31" s="87"/>
      <c r="K31" s="87"/>
      <c r="L31" s="87"/>
      <c r="M31" s="87"/>
      <c r="N31" s="87"/>
      <c r="O31" s="87"/>
      <c r="P31" s="87"/>
      <c r="Q31" s="68">
        <v>221</v>
      </c>
      <c r="R31" s="68"/>
      <c r="S31" s="68"/>
      <c r="T31" s="68"/>
      <c r="U31" s="68"/>
      <c r="V31" s="68"/>
      <c r="W31" s="68"/>
      <c r="X31" s="68"/>
      <c r="Y31" s="68"/>
      <c r="Z31" s="68"/>
      <c r="AA31" s="88">
        <v>5.0900000000000001E-2</v>
      </c>
      <c r="AB31" s="88"/>
      <c r="AC31" s="88"/>
      <c r="AD31" s="88"/>
      <c r="AE31" s="88"/>
      <c r="AF31" s="88"/>
      <c r="AG31" s="88"/>
      <c r="AH31" s="88"/>
      <c r="AI31" s="88"/>
      <c r="AJ31" s="88"/>
    </row>
    <row r="32" spans="1:40" ht="15.75" thickBot="1" x14ac:dyDescent="0.3">
      <c r="B32" s="78" t="s">
        <v>47</v>
      </c>
      <c r="C32" s="79"/>
      <c r="D32" s="79"/>
      <c r="E32" s="79"/>
      <c r="F32" s="79"/>
      <c r="G32" s="80"/>
      <c r="H32" s="81">
        <v>4842</v>
      </c>
      <c r="I32" s="82"/>
      <c r="J32" s="82"/>
      <c r="K32" s="82"/>
      <c r="L32" s="82"/>
      <c r="M32" s="82"/>
      <c r="N32" s="82"/>
      <c r="O32" s="82"/>
      <c r="P32" s="83"/>
      <c r="Q32" s="29">
        <v>280</v>
      </c>
      <c r="R32" s="30"/>
      <c r="S32" s="30"/>
      <c r="T32" s="30"/>
      <c r="U32" s="30"/>
      <c r="V32" s="30"/>
      <c r="W32" s="30"/>
      <c r="X32" s="30"/>
      <c r="Y32" s="30"/>
      <c r="Z32" s="31"/>
      <c r="AA32" s="84">
        <v>5.7799999999999997E-2</v>
      </c>
      <c r="AB32" s="85"/>
      <c r="AC32" s="85"/>
      <c r="AD32" s="85"/>
      <c r="AE32" s="85"/>
      <c r="AF32" s="85"/>
      <c r="AG32" s="85"/>
      <c r="AH32" s="85"/>
      <c r="AI32" s="85"/>
      <c r="AJ32" s="86"/>
    </row>
    <row r="33" spans="1:36" ht="15.75" thickBot="1" x14ac:dyDescent="0.3">
      <c r="B33" s="78" t="s">
        <v>48</v>
      </c>
      <c r="C33" s="79"/>
      <c r="D33" s="79"/>
      <c r="E33" s="79"/>
      <c r="F33" s="79"/>
      <c r="G33" s="80"/>
      <c r="H33" s="81">
        <v>4634</v>
      </c>
      <c r="I33" s="82"/>
      <c r="J33" s="82"/>
      <c r="K33" s="82"/>
      <c r="L33" s="82"/>
      <c r="M33" s="82"/>
      <c r="N33" s="82"/>
      <c r="O33" s="82"/>
      <c r="P33" s="83"/>
      <c r="Q33" s="29">
        <v>180</v>
      </c>
      <c r="R33" s="30"/>
      <c r="S33" s="30"/>
      <c r="T33" s="30"/>
      <c r="U33" s="30"/>
      <c r="V33" s="30"/>
      <c r="W33" s="30"/>
      <c r="X33" s="30"/>
      <c r="Y33" s="30"/>
      <c r="Z33" s="31"/>
      <c r="AA33" s="84">
        <v>3.8800000000000001E-2</v>
      </c>
      <c r="AB33" s="85"/>
      <c r="AC33" s="85"/>
      <c r="AD33" s="85"/>
      <c r="AE33" s="85"/>
      <c r="AF33" s="85"/>
      <c r="AG33" s="85"/>
      <c r="AH33" s="85"/>
      <c r="AI33" s="85"/>
      <c r="AJ33" s="86"/>
    </row>
    <row r="34" spans="1:36" ht="15.75" thickBot="1" x14ac:dyDescent="0.3">
      <c r="B34" s="67" t="s">
        <v>23</v>
      </c>
      <c r="C34" s="67"/>
      <c r="D34" s="67"/>
      <c r="E34" s="67"/>
      <c r="F34" s="67"/>
      <c r="G34" s="67"/>
      <c r="H34" s="87">
        <v>9178</v>
      </c>
      <c r="I34" s="87"/>
      <c r="J34" s="87"/>
      <c r="K34" s="87"/>
      <c r="L34" s="87"/>
      <c r="M34" s="87"/>
      <c r="N34" s="87"/>
      <c r="O34" s="87"/>
      <c r="P34" s="87"/>
      <c r="Q34" s="68">
        <v>386</v>
      </c>
      <c r="R34" s="68"/>
      <c r="S34" s="68"/>
      <c r="T34" s="68"/>
      <c r="U34" s="68"/>
      <c r="V34" s="68"/>
      <c r="W34" s="68"/>
      <c r="X34" s="68"/>
      <c r="Y34" s="68"/>
      <c r="Z34" s="68"/>
      <c r="AA34" s="88">
        <v>4.2099999999999999E-2</v>
      </c>
      <c r="AB34" s="88"/>
      <c r="AC34" s="88"/>
      <c r="AD34" s="88"/>
      <c r="AE34" s="88"/>
      <c r="AF34" s="88"/>
      <c r="AG34" s="88"/>
      <c r="AH34" s="88"/>
      <c r="AI34" s="88"/>
      <c r="AJ34" s="88"/>
    </row>
    <row r="36" spans="1:36" ht="21" x14ac:dyDescent="0.35">
      <c r="A36" s="4" t="s">
        <v>29</v>
      </c>
    </row>
    <row r="37" spans="1:36" ht="7.5" customHeight="1" thickBot="1" x14ac:dyDescent="0.3"/>
    <row r="38" spans="1:36" ht="15.75" thickBot="1" x14ac:dyDescent="0.3">
      <c r="I38" s="10" t="s">
        <v>12</v>
      </c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89" t="s">
        <v>21</v>
      </c>
      <c r="Y38" s="89"/>
      <c r="Z38" s="89"/>
      <c r="AA38" s="89"/>
      <c r="AB38" s="89" t="s">
        <v>22</v>
      </c>
      <c r="AC38" s="89"/>
      <c r="AD38" s="89"/>
      <c r="AE38" s="89"/>
      <c r="AF38" s="89" t="s">
        <v>23</v>
      </c>
      <c r="AG38" s="89"/>
      <c r="AH38" s="89"/>
      <c r="AI38" s="89"/>
      <c r="AJ38" s="89"/>
    </row>
    <row r="39" spans="1:36" ht="15.75" thickBot="1" x14ac:dyDescent="0.3">
      <c r="I39" s="90" t="s">
        <v>9</v>
      </c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1">
        <v>5</v>
      </c>
      <c r="Y39" s="91"/>
      <c r="Z39" s="91"/>
      <c r="AA39" s="91"/>
      <c r="AB39" s="91">
        <v>3</v>
      </c>
      <c r="AC39" s="91"/>
      <c r="AD39" s="91"/>
      <c r="AE39" s="91"/>
      <c r="AF39" s="92">
        <v>8</v>
      </c>
      <c r="AG39" s="93"/>
      <c r="AH39" s="93"/>
      <c r="AI39" s="93"/>
      <c r="AJ39" s="94"/>
    </row>
    <row r="40" spans="1:36" ht="15.75" thickBot="1" x14ac:dyDescent="0.3">
      <c r="I40" s="90" t="s">
        <v>8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1">
        <v>3</v>
      </c>
      <c r="Y40" s="91"/>
      <c r="Z40" s="91"/>
      <c r="AA40" s="91"/>
      <c r="AB40" s="91">
        <v>1</v>
      </c>
      <c r="AC40" s="91"/>
      <c r="AD40" s="91"/>
      <c r="AE40" s="91"/>
      <c r="AF40" s="92">
        <v>4</v>
      </c>
      <c r="AG40" s="93"/>
      <c r="AH40" s="93"/>
      <c r="AI40" s="93"/>
      <c r="AJ40" s="94"/>
    </row>
    <row r="41" spans="1:36" ht="15.75" thickBot="1" x14ac:dyDescent="0.3">
      <c r="I41" s="90" t="s">
        <v>10</v>
      </c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>
        <v>2</v>
      </c>
      <c r="Y41" s="91"/>
      <c r="Z41" s="91"/>
      <c r="AA41" s="91"/>
      <c r="AB41" s="91">
        <v>2</v>
      </c>
      <c r="AC41" s="91"/>
      <c r="AD41" s="91"/>
      <c r="AE41" s="91"/>
      <c r="AF41" s="92">
        <v>4</v>
      </c>
      <c r="AG41" s="93"/>
      <c r="AH41" s="93"/>
      <c r="AI41" s="93"/>
      <c r="AJ41" s="94"/>
    </row>
    <row r="42" spans="1:36" ht="15.75" thickBot="1" x14ac:dyDescent="0.3">
      <c r="I42" s="90" t="s">
        <v>11</v>
      </c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1">
        <v>101</v>
      </c>
      <c r="Y42" s="91"/>
      <c r="Z42" s="91"/>
      <c r="AA42" s="91"/>
      <c r="AB42" s="91">
        <v>67</v>
      </c>
      <c r="AC42" s="91"/>
      <c r="AD42" s="91"/>
      <c r="AE42" s="91"/>
      <c r="AF42" s="92">
        <v>168</v>
      </c>
      <c r="AG42" s="93"/>
      <c r="AH42" s="93"/>
      <c r="AI42" s="93"/>
      <c r="AJ42" s="94"/>
    </row>
    <row r="43" spans="1:36" ht="15.75" thickBot="1" x14ac:dyDescent="0.3">
      <c r="I43" s="90" t="s">
        <v>19</v>
      </c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5">
        <v>9154.57</v>
      </c>
      <c r="Y43" s="95"/>
      <c r="Z43" s="95"/>
      <c r="AA43" s="95"/>
      <c r="AB43" s="95">
        <v>4376.33</v>
      </c>
      <c r="AC43" s="95"/>
      <c r="AD43" s="95"/>
      <c r="AE43" s="95"/>
      <c r="AF43" s="96">
        <f>SUM(X43:AE43)</f>
        <v>13530.9</v>
      </c>
      <c r="AG43" s="97"/>
      <c r="AH43" s="97"/>
      <c r="AI43" s="97"/>
      <c r="AJ43" s="98"/>
    </row>
    <row r="44" spans="1:36" ht="15.75" thickBot="1" x14ac:dyDescent="0.3"/>
    <row r="45" spans="1:36" ht="15.75" thickBot="1" x14ac:dyDescent="0.3">
      <c r="I45" s="110" t="s">
        <v>13</v>
      </c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2"/>
      <c r="X45" s="89" t="s">
        <v>21</v>
      </c>
      <c r="Y45" s="89"/>
      <c r="Z45" s="89"/>
      <c r="AA45" s="89"/>
      <c r="AB45" s="89" t="s">
        <v>22</v>
      </c>
      <c r="AC45" s="89"/>
      <c r="AD45" s="89"/>
      <c r="AE45" s="89"/>
      <c r="AF45" s="89" t="s">
        <v>23</v>
      </c>
      <c r="AG45" s="89"/>
      <c r="AH45" s="89"/>
      <c r="AI45" s="89"/>
      <c r="AJ45" s="89"/>
    </row>
    <row r="46" spans="1:36" ht="15.75" thickBot="1" x14ac:dyDescent="0.3">
      <c r="I46" s="99" t="s">
        <v>14</v>
      </c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1"/>
      <c r="X46" s="102">
        <v>0</v>
      </c>
      <c r="Y46" s="102"/>
      <c r="Z46" s="102"/>
      <c r="AA46" s="102"/>
      <c r="AB46" s="102">
        <v>0</v>
      </c>
      <c r="AC46" s="102"/>
      <c r="AD46" s="102"/>
      <c r="AE46" s="102"/>
      <c r="AF46" s="103">
        <v>0</v>
      </c>
      <c r="AG46" s="104"/>
      <c r="AH46" s="104"/>
      <c r="AI46" s="104"/>
      <c r="AJ46" s="105"/>
    </row>
    <row r="47" spans="1:36" ht="15.75" thickBot="1" x14ac:dyDescent="0.3">
      <c r="I47" s="99" t="s">
        <v>24</v>
      </c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1"/>
      <c r="X47" s="102">
        <v>0</v>
      </c>
      <c r="Y47" s="102"/>
      <c r="Z47" s="102"/>
      <c r="AA47" s="102"/>
      <c r="AB47" s="102">
        <v>0</v>
      </c>
      <c r="AC47" s="102"/>
      <c r="AD47" s="102"/>
      <c r="AE47" s="102"/>
      <c r="AF47" s="103">
        <v>0</v>
      </c>
      <c r="AG47" s="104"/>
      <c r="AH47" s="104"/>
      <c r="AI47" s="104"/>
      <c r="AJ47" s="105"/>
    </row>
    <row r="48" spans="1:36" ht="15.75" thickBot="1" x14ac:dyDescent="0.3">
      <c r="I48" s="99" t="s">
        <v>16</v>
      </c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1"/>
      <c r="X48" s="106">
        <v>0</v>
      </c>
      <c r="Y48" s="106"/>
      <c r="Z48" s="106"/>
      <c r="AA48" s="106"/>
      <c r="AB48" s="106">
        <v>0</v>
      </c>
      <c r="AC48" s="106"/>
      <c r="AD48" s="106"/>
      <c r="AE48" s="106"/>
      <c r="AF48" s="107">
        <v>0</v>
      </c>
      <c r="AG48" s="108"/>
      <c r="AH48" s="108"/>
      <c r="AI48" s="108"/>
      <c r="AJ48" s="109"/>
    </row>
    <row r="49" spans="1:36" ht="15.75" thickBot="1" x14ac:dyDescent="0.3">
      <c r="I49" s="99" t="s">
        <v>20</v>
      </c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1"/>
      <c r="X49" s="113">
        <v>0</v>
      </c>
      <c r="Y49" s="113"/>
      <c r="Z49" s="113"/>
      <c r="AA49" s="113"/>
      <c r="AB49" s="113">
        <v>0</v>
      </c>
      <c r="AC49" s="113"/>
      <c r="AD49" s="113"/>
      <c r="AE49" s="113"/>
      <c r="AF49" s="114">
        <v>0</v>
      </c>
      <c r="AG49" s="115"/>
      <c r="AH49" s="115"/>
      <c r="AI49" s="115"/>
      <c r="AJ49" s="116"/>
    </row>
    <row r="50" spans="1:36" ht="15.75" thickBot="1" x14ac:dyDescent="0.3"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8"/>
      <c r="Y50" s="8"/>
      <c r="Z50" s="8"/>
      <c r="AA50" s="8"/>
      <c r="AB50" s="9"/>
      <c r="AC50" s="9"/>
      <c r="AD50" s="9"/>
      <c r="AE50" s="9"/>
      <c r="AF50" s="9"/>
      <c r="AG50" s="9"/>
      <c r="AH50" s="9"/>
      <c r="AI50" s="9"/>
      <c r="AJ50" s="9"/>
    </row>
    <row r="51" spans="1:36" ht="15.75" thickBot="1" x14ac:dyDescent="0.3">
      <c r="I51" s="110" t="s">
        <v>15</v>
      </c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2"/>
      <c r="X51" s="117" t="s">
        <v>21</v>
      </c>
      <c r="Y51" s="118"/>
      <c r="Z51" s="118"/>
      <c r="AA51" s="119"/>
      <c r="AB51" s="117" t="s">
        <v>22</v>
      </c>
      <c r="AC51" s="118"/>
      <c r="AD51" s="118"/>
      <c r="AE51" s="119"/>
      <c r="AF51" s="117" t="s">
        <v>23</v>
      </c>
      <c r="AG51" s="118"/>
      <c r="AH51" s="118"/>
      <c r="AI51" s="118"/>
      <c r="AJ51" s="119"/>
    </row>
    <row r="52" spans="1:36" ht="15.75" thickBot="1" x14ac:dyDescent="0.3">
      <c r="I52" s="99" t="s">
        <v>105</v>
      </c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1"/>
      <c r="X52" s="103">
        <v>14</v>
      </c>
      <c r="Y52" s="104"/>
      <c r="Z52" s="104"/>
      <c r="AA52" s="105"/>
      <c r="AB52" s="103">
        <v>0</v>
      </c>
      <c r="AC52" s="104"/>
      <c r="AD52" s="104"/>
      <c r="AE52" s="105"/>
      <c r="AF52" s="103">
        <v>14</v>
      </c>
      <c r="AG52" s="104"/>
      <c r="AH52" s="104"/>
      <c r="AI52" s="104"/>
      <c r="AJ52" s="105"/>
    </row>
    <row r="53" spans="1:36" ht="15.75" thickBot="1" x14ac:dyDescent="0.3">
      <c r="I53" s="99" t="s">
        <v>32</v>
      </c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1"/>
      <c r="X53" s="107">
        <v>2.5999999999999999E-3</v>
      </c>
      <c r="Y53" s="108"/>
      <c r="Z53" s="108"/>
      <c r="AA53" s="109"/>
      <c r="AB53" s="107">
        <v>0</v>
      </c>
      <c r="AC53" s="108"/>
      <c r="AD53" s="108"/>
      <c r="AE53" s="109"/>
      <c r="AF53" s="107">
        <f>SUM(X53:AE53)</f>
        <v>2.5999999999999999E-3</v>
      </c>
      <c r="AG53" s="108"/>
      <c r="AH53" s="108"/>
      <c r="AI53" s="108"/>
      <c r="AJ53" s="109"/>
    </row>
    <row r="54" spans="1:36" x14ac:dyDescent="0.25"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0"/>
    </row>
    <row r="55" spans="1:36" ht="21" x14ac:dyDescent="0.35">
      <c r="A55" s="4" t="s">
        <v>31</v>
      </c>
    </row>
    <row r="56" spans="1:36" ht="15.75" thickBot="1" x14ac:dyDescent="0.3"/>
    <row r="57" spans="1:36" ht="15.75" thickBot="1" x14ac:dyDescent="0.3">
      <c r="I57" s="110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2"/>
      <c r="X57" s="117" t="s">
        <v>21</v>
      </c>
      <c r="Y57" s="118"/>
      <c r="Z57" s="118"/>
      <c r="AA57" s="119"/>
      <c r="AB57" s="117" t="s">
        <v>22</v>
      </c>
      <c r="AC57" s="118"/>
      <c r="AD57" s="118"/>
      <c r="AE57" s="119"/>
      <c r="AF57" s="117" t="s">
        <v>23</v>
      </c>
      <c r="AG57" s="118"/>
      <c r="AH57" s="118"/>
      <c r="AI57" s="118"/>
      <c r="AJ57" s="119"/>
    </row>
    <row r="58" spans="1:36" ht="15.75" thickBot="1" x14ac:dyDescent="0.3">
      <c r="I58" s="99" t="s">
        <v>33</v>
      </c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1"/>
      <c r="X58" s="107">
        <v>3.2099999999999997E-2</v>
      </c>
      <c r="Y58" s="108"/>
      <c r="Z58" s="108"/>
      <c r="AA58" s="109"/>
      <c r="AB58" s="107">
        <v>4.5100000000000001E-2</v>
      </c>
      <c r="AC58" s="108"/>
      <c r="AD58" s="108"/>
      <c r="AE58" s="109"/>
      <c r="AF58" s="107">
        <v>3.6299999999999999E-2</v>
      </c>
      <c r="AG58" s="108"/>
      <c r="AH58" s="108"/>
      <c r="AI58" s="108"/>
      <c r="AJ58" s="109"/>
    </row>
    <row r="59" spans="1:36" ht="15.75" thickBot="1" x14ac:dyDescent="0.3">
      <c r="I59" s="99" t="s">
        <v>34</v>
      </c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1"/>
      <c r="X59" s="107">
        <v>2.5999999999999999E-3</v>
      </c>
      <c r="Y59" s="108"/>
      <c r="Z59" s="108"/>
      <c r="AA59" s="109"/>
      <c r="AB59" s="107">
        <v>0</v>
      </c>
      <c r="AC59" s="108"/>
      <c r="AD59" s="108"/>
      <c r="AE59" s="109"/>
      <c r="AF59" s="107">
        <v>2.5999999999999999E-3</v>
      </c>
      <c r="AG59" s="108"/>
      <c r="AH59" s="108"/>
      <c r="AI59" s="108"/>
      <c r="AJ59" s="109"/>
    </row>
    <row r="60" spans="1:36" ht="15.75" thickBot="1" x14ac:dyDescent="0.3">
      <c r="I60" s="99" t="s">
        <v>35</v>
      </c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1"/>
      <c r="X60" s="107">
        <v>0</v>
      </c>
      <c r="Y60" s="108"/>
      <c r="Z60" s="108"/>
      <c r="AA60" s="109"/>
      <c r="AB60" s="107">
        <v>0</v>
      </c>
      <c r="AC60" s="108"/>
      <c r="AD60" s="108"/>
      <c r="AE60" s="109"/>
      <c r="AF60" s="107">
        <v>0</v>
      </c>
      <c r="AG60" s="108"/>
      <c r="AH60" s="108"/>
      <c r="AI60" s="108"/>
      <c r="AJ60" s="109"/>
    </row>
    <row r="61" spans="1:36" ht="15.75" thickBot="1" x14ac:dyDescent="0.3">
      <c r="I61" s="99" t="s">
        <v>106</v>
      </c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1"/>
      <c r="X61" s="132">
        <v>178</v>
      </c>
      <c r="Y61" s="133"/>
      <c r="Z61" s="133"/>
      <c r="AA61" s="134"/>
      <c r="AB61" s="132">
        <v>102</v>
      </c>
      <c r="AC61" s="133"/>
      <c r="AD61" s="133"/>
      <c r="AE61" s="134"/>
      <c r="AF61" s="132">
        <v>280</v>
      </c>
      <c r="AG61" s="133"/>
      <c r="AH61" s="133"/>
      <c r="AI61" s="133"/>
      <c r="AJ61" s="134"/>
    </row>
    <row r="73" spans="1:45" ht="21" x14ac:dyDescent="0.35">
      <c r="A73" s="4" t="s">
        <v>36</v>
      </c>
    </row>
    <row r="74" spans="1:45" ht="6.75" customHeight="1" x14ac:dyDescent="0.25"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4"/>
      <c r="AD74" s="24"/>
      <c r="AE74" s="24"/>
      <c r="AF74" s="24"/>
      <c r="AG74" s="24"/>
      <c r="AH74" s="23"/>
      <c r="AI74" s="23"/>
      <c r="AJ74" s="23"/>
      <c r="AK74" s="23"/>
      <c r="AL74" s="23"/>
      <c r="AM74" s="24"/>
      <c r="AN74" s="24"/>
      <c r="AO74" s="24"/>
      <c r="AP74" s="24"/>
      <c r="AQ74" s="24"/>
    </row>
    <row r="75" spans="1:45" x14ac:dyDescent="0.25">
      <c r="A75" s="121" t="s">
        <v>121</v>
      </c>
      <c r="B75" s="122"/>
      <c r="C75" s="122"/>
      <c r="D75" s="122"/>
      <c r="E75" s="122"/>
      <c r="F75" s="122"/>
      <c r="G75" s="122"/>
      <c r="H75" s="122"/>
      <c r="I75" s="122"/>
      <c r="J75" s="123"/>
      <c r="K75" s="127">
        <v>2026</v>
      </c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8"/>
      <c r="Y75" s="128"/>
      <c r="Z75" s="128"/>
      <c r="AA75" s="128"/>
      <c r="AB75" s="128"/>
      <c r="AC75" s="128"/>
      <c r="AD75" s="128"/>
      <c r="AE75" s="128"/>
      <c r="AF75" s="128"/>
      <c r="AG75" s="128"/>
      <c r="AH75" s="128"/>
      <c r="AI75" s="128"/>
      <c r="AJ75" s="128"/>
      <c r="AK75" s="128"/>
      <c r="AL75" s="128"/>
      <c r="AM75" s="128"/>
      <c r="AN75" s="128"/>
      <c r="AO75" s="128"/>
      <c r="AP75" s="128"/>
      <c r="AQ75" s="128"/>
      <c r="AR75" s="128"/>
      <c r="AS75" s="128"/>
    </row>
    <row r="76" spans="1:45" x14ac:dyDescent="0.25">
      <c r="A76" s="124"/>
      <c r="B76" s="125"/>
      <c r="C76" s="125"/>
      <c r="D76" s="125"/>
      <c r="E76" s="125"/>
      <c r="F76" s="125"/>
      <c r="G76" s="125"/>
      <c r="H76" s="125"/>
      <c r="I76" s="125"/>
      <c r="J76" s="126"/>
      <c r="K76" s="129" t="s">
        <v>45</v>
      </c>
      <c r="L76" s="130"/>
      <c r="M76" s="130"/>
      <c r="N76" s="130"/>
      <c r="O76" s="131"/>
      <c r="P76" s="129" t="s">
        <v>46</v>
      </c>
      <c r="Q76" s="130"/>
      <c r="R76" s="130"/>
      <c r="S76" s="130"/>
      <c r="T76" s="130"/>
      <c r="U76" s="130"/>
      <c r="V76" s="130"/>
      <c r="W76" s="130"/>
      <c r="X76" s="130"/>
      <c r="Y76" s="131"/>
      <c r="Z76" s="129" t="s">
        <v>47</v>
      </c>
      <c r="AA76" s="130"/>
      <c r="AB76" s="130"/>
      <c r="AC76" s="130"/>
      <c r="AD76" s="130"/>
      <c r="AE76" s="130"/>
      <c r="AF76" s="130"/>
      <c r="AG76" s="130"/>
      <c r="AH76" s="130"/>
      <c r="AI76" s="131"/>
      <c r="AJ76" s="129" t="s">
        <v>48</v>
      </c>
      <c r="AK76" s="130"/>
      <c r="AL76" s="130"/>
      <c r="AM76" s="130"/>
      <c r="AN76" s="130"/>
      <c r="AO76" s="130"/>
      <c r="AP76" s="130"/>
      <c r="AQ76" s="130"/>
      <c r="AR76" s="130"/>
      <c r="AS76" s="131"/>
    </row>
    <row r="77" spans="1:45" x14ac:dyDescent="0.25">
      <c r="A77" s="135" t="s">
        <v>38</v>
      </c>
      <c r="B77" s="136"/>
      <c r="C77" s="136"/>
      <c r="D77" s="136"/>
      <c r="E77" s="136"/>
      <c r="F77" s="136"/>
      <c r="G77" s="136"/>
      <c r="H77" s="136"/>
      <c r="I77" s="136"/>
      <c r="J77" s="137"/>
      <c r="K77" s="44" t="s">
        <v>43</v>
      </c>
      <c r="L77" s="45"/>
      <c r="M77" s="45"/>
      <c r="N77" s="45"/>
      <c r="O77" s="46"/>
      <c r="P77" s="44" t="s">
        <v>43</v>
      </c>
      <c r="Q77" s="45"/>
      <c r="R77" s="45"/>
      <c r="S77" s="45"/>
      <c r="T77" s="46"/>
      <c r="U77" s="44" t="s">
        <v>4</v>
      </c>
      <c r="V77" s="45"/>
      <c r="W77" s="45"/>
      <c r="X77" s="45"/>
      <c r="Y77" s="46"/>
      <c r="Z77" s="44" t="s">
        <v>43</v>
      </c>
      <c r="AA77" s="45"/>
      <c r="AB77" s="45"/>
      <c r="AC77" s="45"/>
      <c r="AD77" s="46"/>
      <c r="AE77" s="44" t="s">
        <v>4</v>
      </c>
      <c r="AF77" s="45"/>
      <c r="AG77" s="45"/>
      <c r="AH77" s="45"/>
      <c r="AI77" s="46"/>
      <c r="AJ77" s="44" t="s">
        <v>43</v>
      </c>
      <c r="AK77" s="45"/>
      <c r="AL77" s="45"/>
      <c r="AM77" s="45"/>
      <c r="AN77" s="46"/>
      <c r="AO77" s="44" t="s">
        <v>4</v>
      </c>
      <c r="AP77" s="45"/>
      <c r="AQ77" s="45"/>
      <c r="AR77" s="45"/>
      <c r="AS77" s="46"/>
    </row>
    <row r="78" spans="1:45" x14ac:dyDescent="0.25">
      <c r="A78" s="135" t="s">
        <v>23</v>
      </c>
      <c r="B78" s="136"/>
      <c r="C78" s="136"/>
      <c r="D78" s="136"/>
      <c r="E78" s="136"/>
      <c r="F78" s="136"/>
      <c r="G78" s="136"/>
      <c r="H78" s="136"/>
      <c r="I78" s="136"/>
      <c r="J78" s="137"/>
      <c r="K78" s="138">
        <v>7963.11</v>
      </c>
      <c r="L78" s="139"/>
      <c r="M78" s="139"/>
      <c r="N78" s="139"/>
      <c r="O78" s="140"/>
      <c r="P78" s="138">
        <v>10955.04</v>
      </c>
      <c r="Q78" s="139"/>
      <c r="R78" s="139"/>
      <c r="S78" s="139"/>
      <c r="T78" s="140"/>
      <c r="U78" s="141">
        <f>(P78-K78)/K78</f>
        <v>0.37572380640227265</v>
      </c>
      <c r="V78" s="142"/>
      <c r="W78" s="142"/>
      <c r="X78" s="142"/>
      <c r="Y78" s="143"/>
      <c r="Z78" s="138">
        <f>SUM(Z79:AD81)</f>
        <v>11930.4</v>
      </c>
      <c r="AA78" s="139"/>
      <c r="AB78" s="139"/>
      <c r="AC78" s="139"/>
      <c r="AD78" s="140"/>
      <c r="AE78" s="141">
        <f>(Z78-P78)/P78</f>
        <v>8.9032993033343444E-2</v>
      </c>
      <c r="AF78" s="142"/>
      <c r="AG78" s="142"/>
      <c r="AH78" s="142"/>
      <c r="AI78" s="143"/>
      <c r="AJ78" s="138">
        <f>SUM(AJ79:AN81)</f>
        <v>13530.9</v>
      </c>
      <c r="AK78" s="139"/>
      <c r="AL78" s="139"/>
      <c r="AM78" s="139"/>
      <c r="AN78" s="140"/>
      <c r="AO78" s="141">
        <f>(AJ78-Z78)/Z78</f>
        <v>0.13415308790987729</v>
      </c>
      <c r="AP78" s="142"/>
      <c r="AQ78" s="142"/>
      <c r="AR78" s="142"/>
      <c r="AS78" s="143"/>
    </row>
    <row r="79" spans="1:45" x14ac:dyDescent="0.25">
      <c r="A79" s="150" t="s">
        <v>40</v>
      </c>
      <c r="B79" s="151"/>
      <c r="C79" s="151"/>
      <c r="D79" s="151"/>
      <c r="E79" s="151"/>
      <c r="F79" s="151"/>
      <c r="G79" s="151"/>
      <c r="H79" s="151"/>
      <c r="I79" s="151"/>
      <c r="J79" s="152"/>
      <c r="K79" s="147">
        <v>1644.9</v>
      </c>
      <c r="L79" s="148"/>
      <c r="M79" s="148"/>
      <c r="N79" s="148"/>
      <c r="O79" s="149"/>
      <c r="P79" s="147">
        <v>3900.14</v>
      </c>
      <c r="Q79" s="148"/>
      <c r="R79" s="148"/>
      <c r="S79" s="148"/>
      <c r="T79" s="149"/>
      <c r="U79" s="141">
        <f>(P79-K79)/K79</f>
        <v>1.3710499118487445</v>
      </c>
      <c r="V79" s="142"/>
      <c r="W79" s="142"/>
      <c r="X79" s="142"/>
      <c r="Y79" s="143"/>
      <c r="Z79" s="147">
        <v>2676.34</v>
      </c>
      <c r="AA79" s="148"/>
      <c r="AB79" s="148"/>
      <c r="AC79" s="148"/>
      <c r="AD79" s="149"/>
      <c r="AE79" s="144">
        <f t="shared" ref="AE79:AE81" si="0">(Z79-P79)/P79</f>
        <v>-0.31378360776792624</v>
      </c>
      <c r="AF79" s="145"/>
      <c r="AG79" s="145"/>
      <c r="AH79" s="145"/>
      <c r="AI79" s="146"/>
      <c r="AJ79" s="147">
        <v>4451.3100000000004</v>
      </c>
      <c r="AK79" s="148"/>
      <c r="AL79" s="148"/>
      <c r="AM79" s="148"/>
      <c r="AN79" s="149"/>
      <c r="AO79" s="144">
        <f t="shared" ref="AO79:AO81" si="1">(AJ79-Z79)/Z79</f>
        <v>0.6632079631138047</v>
      </c>
      <c r="AP79" s="145"/>
      <c r="AQ79" s="145"/>
      <c r="AR79" s="145"/>
      <c r="AS79" s="146"/>
    </row>
    <row r="80" spans="1:45" x14ac:dyDescent="0.25">
      <c r="A80" s="40" t="s">
        <v>41</v>
      </c>
      <c r="B80" s="41"/>
      <c r="C80" s="41"/>
      <c r="D80" s="41"/>
      <c r="E80" s="41"/>
      <c r="F80" s="41"/>
      <c r="G80" s="41"/>
      <c r="H80" s="41"/>
      <c r="I80" s="41"/>
      <c r="J80" s="42"/>
      <c r="K80" s="147">
        <v>5583.97</v>
      </c>
      <c r="L80" s="148"/>
      <c r="M80" s="148"/>
      <c r="N80" s="148"/>
      <c r="O80" s="149"/>
      <c r="P80" s="147">
        <v>6221.7</v>
      </c>
      <c r="Q80" s="148"/>
      <c r="R80" s="148"/>
      <c r="S80" s="148"/>
      <c r="T80" s="149"/>
      <c r="U80" s="141">
        <f>(P80-K80)/K80</f>
        <v>0.11420727546888675</v>
      </c>
      <c r="V80" s="142"/>
      <c r="W80" s="142"/>
      <c r="X80" s="142"/>
      <c r="Y80" s="143"/>
      <c r="Z80" s="147">
        <v>7200.64</v>
      </c>
      <c r="AA80" s="148"/>
      <c r="AB80" s="148"/>
      <c r="AC80" s="148"/>
      <c r="AD80" s="149"/>
      <c r="AE80" s="141">
        <f t="shared" si="0"/>
        <v>0.15734284841763513</v>
      </c>
      <c r="AF80" s="142"/>
      <c r="AG80" s="142"/>
      <c r="AH80" s="142"/>
      <c r="AI80" s="143"/>
      <c r="AJ80" s="147">
        <v>6574.42</v>
      </c>
      <c r="AK80" s="148"/>
      <c r="AL80" s="148"/>
      <c r="AM80" s="148"/>
      <c r="AN80" s="149"/>
      <c r="AO80" s="141">
        <f t="shared" si="1"/>
        <v>-8.6967269576037717E-2</v>
      </c>
      <c r="AP80" s="142"/>
      <c r="AQ80" s="142"/>
      <c r="AR80" s="142"/>
      <c r="AS80" s="143"/>
    </row>
    <row r="81" spans="1:45" x14ac:dyDescent="0.25">
      <c r="A81" s="40" t="s">
        <v>42</v>
      </c>
      <c r="B81" s="41"/>
      <c r="C81" s="41"/>
      <c r="D81" s="41"/>
      <c r="E81" s="41"/>
      <c r="F81" s="41"/>
      <c r="G81" s="41"/>
      <c r="H81" s="41"/>
      <c r="I81" s="41"/>
      <c r="J81" s="42"/>
      <c r="K81" s="147">
        <v>734.24</v>
      </c>
      <c r="L81" s="148"/>
      <c r="M81" s="148"/>
      <c r="N81" s="148"/>
      <c r="O81" s="149"/>
      <c r="P81" s="147">
        <v>833.2</v>
      </c>
      <c r="Q81" s="148"/>
      <c r="R81" s="148"/>
      <c r="S81" s="148"/>
      <c r="T81" s="149"/>
      <c r="U81" s="141">
        <f>(P81-K81)/K81</f>
        <v>0.13477881891479629</v>
      </c>
      <c r="V81" s="142"/>
      <c r="W81" s="142"/>
      <c r="X81" s="142"/>
      <c r="Y81" s="143"/>
      <c r="Z81" s="147">
        <v>2053.42</v>
      </c>
      <c r="AA81" s="148"/>
      <c r="AB81" s="148"/>
      <c r="AC81" s="148"/>
      <c r="AD81" s="149"/>
      <c r="AE81" s="141">
        <f t="shared" si="0"/>
        <v>1.464498319731157</v>
      </c>
      <c r="AF81" s="142"/>
      <c r="AG81" s="142"/>
      <c r="AH81" s="142"/>
      <c r="AI81" s="143"/>
      <c r="AJ81" s="147">
        <v>2505.17</v>
      </c>
      <c r="AK81" s="148"/>
      <c r="AL81" s="148"/>
      <c r="AM81" s="148"/>
      <c r="AN81" s="149"/>
      <c r="AO81" s="141">
        <f t="shared" si="1"/>
        <v>0.21999883121816285</v>
      </c>
      <c r="AP81" s="142"/>
      <c r="AQ81" s="142"/>
      <c r="AR81" s="142"/>
      <c r="AS81" s="143"/>
    </row>
    <row r="82" spans="1:45" x14ac:dyDescent="0.25"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4"/>
      <c r="AD82" s="24"/>
      <c r="AE82" s="24"/>
      <c r="AF82" s="24"/>
      <c r="AG82" s="24"/>
      <c r="AH82" s="23"/>
      <c r="AI82" s="23"/>
      <c r="AJ82" s="23"/>
      <c r="AK82" s="23"/>
      <c r="AL82" s="23"/>
      <c r="AM82" s="24"/>
      <c r="AN82" s="24"/>
      <c r="AO82" s="24"/>
      <c r="AP82" s="24"/>
      <c r="AQ82" s="24"/>
    </row>
    <row r="83" spans="1:45" ht="21" x14ac:dyDescent="0.35">
      <c r="A83" s="4" t="s">
        <v>107</v>
      </c>
    </row>
    <row r="111" spans="1:1" ht="21" x14ac:dyDescent="0.35">
      <c r="A111" s="4" t="s">
        <v>132</v>
      </c>
    </row>
    <row r="120" spans="1:1" ht="21" x14ac:dyDescent="0.35">
      <c r="A120" s="4" t="s">
        <v>133</v>
      </c>
    </row>
    <row r="143" spans="1:1" ht="21" x14ac:dyDescent="0.35">
      <c r="A143" s="4" t="s">
        <v>134</v>
      </c>
    </row>
    <row r="147" spans="1:1" ht="21" x14ac:dyDescent="0.35">
      <c r="A147" s="4"/>
    </row>
    <row r="177" spans="1:1" ht="21" x14ac:dyDescent="0.35">
      <c r="A177" s="4" t="s">
        <v>135</v>
      </c>
    </row>
    <row r="204" spans="1:1" ht="21" x14ac:dyDescent="0.35">
      <c r="A204" s="4" t="s">
        <v>136</v>
      </c>
    </row>
    <row r="224" spans="1:1" ht="21" x14ac:dyDescent="0.35">
      <c r="A224" s="4" t="s">
        <v>137</v>
      </c>
    </row>
    <row r="256" spans="1:1" ht="21" x14ac:dyDescent="0.35">
      <c r="A256" s="4" t="s">
        <v>152</v>
      </c>
    </row>
    <row r="257" spans="1:43" x14ac:dyDescent="0.25">
      <c r="A257" s="25"/>
      <c r="B257" s="26"/>
      <c r="C257" s="153" t="s">
        <v>138</v>
      </c>
      <c r="D257" s="153"/>
      <c r="E257" s="153"/>
      <c r="F257" s="153"/>
      <c r="G257" s="153"/>
      <c r="H257" s="153"/>
      <c r="I257" s="153"/>
      <c r="J257" s="153"/>
      <c r="K257" s="153"/>
      <c r="L257" s="153"/>
      <c r="M257" s="153"/>
      <c r="N257" s="153"/>
      <c r="O257" s="153"/>
      <c r="P257" s="153"/>
      <c r="Q257" s="153"/>
      <c r="R257" s="153"/>
      <c r="S257" s="153"/>
      <c r="T257" s="153"/>
      <c r="U257" s="153"/>
      <c r="V257" s="153"/>
      <c r="W257" s="153"/>
      <c r="X257" s="153"/>
      <c r="Y257" s="153"/>
      <c r="Z257" s="153"/>
      <c r="AA257" s="153"/>
      <c r="AB257" s="153"/>
      <c r="AC257" s="153"/>
      <c r="AD257" s="153"/>
      <c r="AE257" s="153"/>
      <c r="AF257" s="153"/>
      <c r="AG257" s="153"/>
      <c r="AH257" s="153"/>
      <c r="AI257" s="153"/>
      <c r="AJ257" s="153"/>
      <c r="AK257" s="153"/>
      <c r="AL257" s="153"/>
      <c r="AM257" s="153"/>
      <c r="AN257" s="153"/>
      <c r="AO257" s="153"/>
      <c r="AP257" s="153"/>
      <c r="AQ257" s="153"/>
    </row>
    <row r="258" spans="1:43" x14ac:dyDescent="0.25">
      <c r="C258" s="154" t="s">
        <v>143</v>
      </c>
      <c r="D258" s="154"/>
      <c r="E258" s="154"/>
      <c r="F258" s="154"/>
      <c r="G258" s="154"/>
      <c r="H258" s="155" t="s">
        <v>139</v>
      </c>
      <c r="I258" s="155"/>
      <c r="J258" s="155"/>
      <c r="K258" s="155"/>
      <c r="L258" s="155"/>
      <c r="M258" s="155"/>
      <c r="N258" s="155"/>
      <c r="O258" s="155"/>
      <c r="P258" s="155"/>
      <c r="Q258" s="155" t="s">
        <v>140</v>
      </c>
      <c r="R258" s="155"/>
      <c r="S258" s="155"/>
      <c r="T258" s="155"/>
      <c r="U258" s="155"/>
      <c r="V258" s="155"/>
      <c r="W258" s="155"/>
      <c r="X258" s="155"/>
      <c r="Y258" s="155"/>
      <c r="Z258" s="155" t="s">
        <v>141</v>
      </c>
      <c r="AA258" s="155"/>
      <c r="AB258" s="155"/>
      <c r="AC258" s="155"/>
      <c r="AD258" s="155"/>
      <c r="AE258" s="155"/>
      <c r="AF258" s="155"/>
      <c r="AG258" s="155"/>
      <c r="AH258" s="155"/>
      <c r="AI258" s="27"/>
      <c r="AJ258" s="155" t="s">
        <v>142</v>
      </c>
      <c r="AK258" s="155"/>
      <c r="AL258" s="155"/>
      <c r="AM258" s="155"/>
      <c r="AN258" s="155"/>
      <c r="AO258" s="155"/>
      <c r="AP258" s="155"/>
      <c r="AQ258" s="155"/>
    </row>
    <row r="259" spans="1:43" x14ac:dyDescent="0.25">
      <c r="C259" s="154"/>
      <c r="D259" s="154"/>
      <c r="E259" s="154"/>
      <c r="F259" s="154"/>
      <c r="G259" s="154"/>
      <c r="H259" s="155" t="s">
        <v>144</v>
      </c>
      <c r="I259" s="155"/>
      <c r="J259" s="155"/>
      <c r="K259" s="155" t="s">
        <v>147</v>
      </c>
      <c r="L259" s="155"/>
      <c r="M259" s="155"/>
      <c r="N259" s="155" t="s">
        <v>146</v>
      </c>
      <c r="O259" s="155"/>
      <c r="P259" s="155"/>
      <c r="Q259" s="155" t="s">
        <v>144</v>
      </c>
      <c r="R259" s="155"/>
      <c r="S259" s="155"/>
      <c r="T259" s="155" t="s">
        <v>147</v>
      </c>
      <c r="U259" s="155"/>
      <c r="V259" s="155"/>
      <c r="W259" s="155" t="s">
        <v>146</v>
      </c>
      <c r="X259" s="155"/>
      <c r="Y259" s="155"/>
      <c r="Z259" s="155" t="s">
        <v>144</v>
      </c>
      <c r="AA259" s="155"/>
      <c r="AB259" s="155"/>
      <c r="AC259" s="155" t="s">
        <v>147</v>
      </c>
      <c r="AD259" s="155"/>
      <c r="AE259" s="155"/>
      <c r="AF259" s="155" t="s">
        <v>146</v>
      </c>
      <c r="AG259" s="155"/>
      <c r="AH259" s="155"/>
      <c r="AI259" s="155" t="s">
        <v>144</v>
      </c>
      <c r="AJ259" s="155"/>
      <c r="AK259" s="155"/>
      <c r="AL259" s="155" t="s">
        <v>147</v>
      </c>
      <c r="AM259" s="155"/>
      <c r="AN259" s="155"/>
      <c r="AO259" s="155" t="s">
        <v>146</v>
      </c>
      <c r="AP259" s="155"/>
      <c r="AQ259" s="155"/>
    </row>
    <row r="260" spans="1:43" ht="23.25" customHeight="1" x14ac:dyDescent="0.25">
      <c r="C260" s="156">
        <v>2026</v>
      </c>
      <c r="D260" s="156"/>
      <c r="E260" s="156"/>
      <c r="F260" s="156"/>
      <c r="G260" s="156"/>
      <c r="H260" s="157"/>
      <c r="I260" s="157"/>
      <c r="J260" s="157"/>
      <c r="K260" s="157"/>
      <c r="L260" s="157"/>
      <c r="M260" s="157"/>
      <c r="N260" s="158">
        <v>4.7399999999999998E-2</v>
      </c>
      <c r="O260" s="158"/>
      <c r="P260" s="158"/>
      <c r="Q260" s="157"/>
      <c r="R260" s="157"/>
      <c r="S260" s="157"/>
      <c r="T260" s="157"/>
      <c r="U260" s="157"/>
      <c r="V260" s="157"/>
      <c r="W260" s="158"/>
      <c r="X260" s="158"/>
      <c r="Y260" s="158"/>
      <c r="Z260" s="157"/>
      <c r="AA260" s="157"/>
      <c r="AB260" s="157"/>
      <c r="AC260" s="157"/>
      <c r="AD260" s="157"/>
      <c r="AE260" s="157"/>
      <c r="AF260" s="158"/>
      <c r="AG260" s="158"/>
      <c r="AH260" s="158"/>
      <c r="AI260" s="157"/>
      <c r="AJ260" s="157"/>
      <c r="AK260" s="157"/>
      <c r="AL260" s="157"/>
      <c r="AM260" s="157"/>
      <c r="AN260" s="157"/>
      <c r="AO260" s="158"/>
      <c r="AP260" s="158"/>
      <c r="AQ260" s="158"/>
    </row>
    <row r="261" spans="1:43" ht="23.25" customHeight="1" x14ac:dyDescent="0.25">
      <c r="C261" s="156">
        <v>2025</v>
      </c>
      <c r="D261" s="156"/>
      <c r="E261" s="156"/>
      <c r="F261" s="156"/>
      <c r="G261" s="156"/>
      <c r="H261" s="157">
        <v>7.0000000000000007E-2</v>
      </c>
      <c r="I261" s="157"/>
      <c r="J261" s="157"/>
      <c r="K261" s="159">
        <v>6.7000000000000004E-2</v>
      </c>
      <c r="L261" s="159"/>
      <c r="M261" s="159"/>
      <c r="N261" s="158">
        <v>3.8899999999999997E-2</v>
      </c>
      <c r="O261" s="158"/>
      <c r="P261" s="158"/>
      <c r="Q261" s="157">
        <v>7.0000000000000007E-2</v>
      </c>
      <c r="R261" s="157"/>
      <c r="S261" s="157"/>
      <c r="T261" s="157">
        <v>6.4000000000000001E-2</v>
      </c>
      <c r="U261" s="157"/>
      <c r="V261" s="157"/>
      <c r="W261" s="158">
        <v>4.4499999999999998E-2</v>
      </c>
      <c r="X261" s="158"/>
      <c r="Y261" s="158"/>
      <c r="Z261" s="160">
        <v>6.6000000000000003E-2</v>
      </c>
      <c r="AA261" s="161"/>
      <c r="AB261" s="162"/>
      <c r="AC261" s="160">
        <v>6.4000000000000001E-2</v>
      </c>
      <c r="AD261" s="161"/>
      <c r="AE261" s="162"/>
      <c r="AF261" s="163">
        <v>5.33E-2</v>
      </c>
      <c r="AG261" s="164"/>
      <c r="AH261" s="165"/>
      <c r="AI261" s="157">
        <v>7.0999999999999994E-2</v>
      </c>
      <c r="AJ261" s="157"/>
      <c r="AK261" s="157"/>
      <c r="AL261" s="157">
        <v>6.7000000000000004E-2</v>
      </c>
      <c r="AM261" s="157"/>
      <c r="AN261" s="157"/>
      <c r="AO261" s="163">
        <v>5.7799999999999997E-2</v>
      </c>
      <c r="AP261" s="164"/>
      <c r="AQ261" s="166"/>
    </row>
    <row r="262" spans="1:43" ht="23.25" customHeight="1" x14ac:dyDescent="0.25">
      <c r="C262" s="156">
        <v>2024</v>
      </c>
      <c r="D262" s="156"/>
      <c r="E262" s="156"/>
      <c r="F262" s="156"/>
      <c r="G262" s="156"/>
      <c r="H262" s="157">
        <v>6.7000000000000004E-2</v>
      </c>
      <c r="I262" s="157"/>
      <c r="J262" s="157"/>
      <c r="K262" s="159">
        <v>6.6000000000000003E-2</v>
      </c>
      <c r="L262" s="159"/>
      <c r="M262" s="159"/>
      <c r="N262" s="158">
        <v>4.6399999999999997E-2</v>
      </c>
      <c r="O262" s="158"/>
      <c r="P262" s="158"/>
      <c r="Q262" s="157">
        <v>6.6000000000000003E-2</v>
      </c>
      <c r="R262" s="157"/>
      <c r="S262" s="157"/>
      <c r="T262" s="157">
        <v>6.2E-2</v>
      </c>
      <c r="U262" s="157"/>
      <c r="V262" s="157"/>
      <c r="W262" s="158">
        <v>5.7200000000000001E-2</v>
      </c>
      <c r="X262" s="158"/>
      <c r="Y262" s="158"/>
      <c r="Z262" s="160">
        <v>6.3E-2</v>
      </c>
      <c r="AA262" s="161"/>
      <c r="AB262" s="162"/>
      <c r="AC262" s="160">
        <v>6.2E-2</v>
      </c>
      <c r="AD262" s="161"/>
      <c r="AE262" s="162"/>
      <c r="AF262" s="167">
        <v>6.2E-2</v>
      </c>
      <c r="AG262" s="168"/>
      <c r="AH262" s="169"/>
      <c r="AI262" s="160">
        <v>6.7000000000000004E-2</v>
      </c>
      <c r="AJ262" s="161"/>
      <c r="AK262" s="162"/>
      <c r="AL262" s="160">
        <v>6.0999999999999999E-2</v>
      </c>
      <c r="AM262" s="161"/>
      <c r="AN262" s="162"/>
      <c r="AO262" s="163">
        <v>3.8800000000000001E-2</v>
      </c>
      <c r="AP262" s="164"/>
      <c r="AQ262" s="166"/>
    </row>
    <row r="263" spans="1:43" ht="23.25" customHeight="1" x14ac:dyDescent="0.25">
      <c r="C263" s="156">
        <v>2023</v>
      </c>
      <c r="D263" s="156"/>
      <c r="E263" s="156"/>
      <c r="F263" s="156"/>
      <c r="G263" s="156"/>
      <c r="H263" s="157">
        <v>6.3E-2</v>
      </c>
      <c r="I263" s="157"/>
      <c r="J263" s="157"/>
      <c r="K263" s="159">
        <v>0.06</v>
      </c>
      <c r="L263" s="159"/>
      <c r="M263" s="159"/>
      <c r="N263" s="158">
        <v>3.7499999999999999E-2</v>
      </c>
      <c r="O263" s="158"/>
      <c r="P263" s="158"/>
      <c r="Q263" s="157">
        <v>6.2E-2</v>
      </c>
      <c r="R263" s="157"/>
      <c r="S263" s="157"/>
      <c r="T263" s="157">
        <v>5.8999999999999997E-2</v>
      </c>
      <c r="U263" s="157"/>
      <c r="V263" s="157"/>
      <c r="W263" s="158">
        <v>2.6599999999999999E-2</v>
      </c>
      <c r="X263" s="158"/>
      <c r="Y263" s="158"/>
      <c r="Z263" s="160">
        <v>0.06</v>
      </c>
      <c r="AA263" s="161"/>
      <c r="AB263" s="162"/>
      <c r="AC263" s="160">
        <v>5.8000000000000003E-2</v>
      </c>
      <c r="AD263" s="161"/>
      <c r="AE263" s="162"/>
      <c r="AF263" s="163">
        <v>2.2700000000000001E-2</v>
      </c>
      <c r="AG263" s="164"/>
      <c r="AH263" s="165"/>
      <c r="AI263" s="160">
        <v>6.5000000000000002E-2</v>
      </c>
      <c r="AJ263" s="161"/>
      <c r="AK263" s="162"/>
      <c r="AL263" s="160">
        <v>6.2E-2</v>
      </c>
      <c r="AM263" s="161"/>
      <c r="AN263" s="162"/>
      <c r="AO263" s="163">
        <v>4.19E-2</v>
      </c>
      <c r="AP263" s="164"/>
      <c r="AQ263" s="166"/>
    </row>
    <row r="264" spans="1:43" ht="23.25" customHeight="1" thickBot="1" x14ac:dyDescent="0.3">
      <c r="C264" s="156">
        <v>2022</v>
      </c>
      <c r="D264" s="156"/>
      <c r="E264" s="156"/>
      <c r="F264" s="156"/>
      <c r="G264" s="156"/>
      <c r="H264" s="157">
        <v>7.0999999999999994E-2</v>
      </c>
      <c r="I264" s="157"/>
      <c r="J264" s="157"/>
      <c r="K264" s="159">
        <v>6.9000000000000006E-2</v>
      </c>
      <c r="L264" s="159"/>
      <c r="M264" s="159"/>
      <c r="N264" s="158">
        <v>5.04E-2</v>
      </c>
      <c r="O264" s="158"/>
      <c r="P264" s="158"/>
      <c r="Q264" s="157">
        <v>6.2E-2</v>
      </c>
      <c r="R264" s="157"/>
      <c r="S264" s="157"/>
      <c r="T264" s="157">
        <v>5.6000000000000001E-2</v>
      </c>
      <c r="U264" s="157"/>
      <c r="V264" s="157"/>
      <c r="W264" s="158">
        <v>3.3799999999999997E-2</v>
      </c>
      <c r="X264" s="158"/>
      <c r="Y264" s="158"/>
      <c r="Z264" s="173">
        <v>5.6000000000000001E-2</v>
      </c>
      <c r="AA264" s="174"/>
      <c r="AB264" s="175"/>
      <c r="AC264" s="173">
        <v>5.1999999999999998E-2</v>
      </c>
      <c r="AD264" s="174"/>
      <c r="AE264" s="175"/>
      <c r="AF264" s="170">
        <v>2.0199999999999999E-2</v>
      </c>
      <c r="AG264" s="171"/>
      <c r="AH264" s="176"/>
      <c r="AI264" s="173">
        <v>6.0999999999999999E-2</v>
      </c>
      <c r="AJ264" s="174"/>
      <c r="AK264" s="175"/>
      <c r="AL264" s="173">
        <v>5.5E-2</v>
      </c>
      <c r="AM264" s="174"/>
      <c r="AN264" s="175"/>
      <c r="AO264" s="170">
        <v>3.3700000000000001E-2</v>
      </c>
      <c r="AP264" s="171"/>
      <c r="AQ264" s="172"/>
    </row>
    <row r="266" spans="1:43" x14ac:dyDescent="0.25">
      <c r="C266" s="153" t="s">
        <v>145</v>
      </c>
      <c r="D266" s="153"/>
      <c r="E266" s="153"/>
      <c r="F266" s="153"/>
      <c r="G266" s="153"/>
      <c r="H266" s="153"/>
      <c r="I266" s="153"/>
      <c r="J266" s="153"/>
      <c r="K266" s="153"/>
      <c r="L266" s="153"/>
      <c r="M266" s="153"/>
      <c r="N266" s="153"/>
      <c r="O266" s="153"/>
      <c r="P266" s="153"/>
      <c r="Q266" s="153"/>
      <c r="R266" s="153"/>
      <c r="S266" s="153"/>
      <c r="T266" s="153"/>
      <c r="U266" s="153"/>
      <c r="V266" s="153"/>
      <c r="W266" s="153"/>
      <c r="X266" s="153"/>
      <c r="Y266" s="153"/>
      <c r="Z266" s="153"/>
      <c r="AA266" s="153"/>
      <c r="AB266" s="153"/>
      <c r="AC266" s="153"/>
      <c r="AD266" s="153"/>
      <c r="AE266" s="153"/>
      <c r="AF266" s="153"/>
      <c r="AG266" s="153"/>
      <c r="AH266" s="153"/>
      <c r="AI266" s="153"/>
      <c r="AJ266" s="153"/>
      <c r="AK266" s="153"/>
      <c r="AL266" s="153"/>
      <c r="AM266" s="153"/>
      <c r="AN266" s="153"/>
      <c r="AO266" s="153"/>
      <c r="AP266" s="153"/>
      <c r="AQ266" s="153"/>
    </row>
    <row r="267" spans="1:43" x14ac:dyDescent="0.25">
      <c r="C267" s="154" t="s">
        <v>143</v>
      </c>
      <c r="D267" s="154"/>
      <c r="E267" s="154"/>
      <c r="F267" s="154"/>
      <c r="G267" s="154"/>
      <c r="H267" s="155" t="s">
        <v>139</v>
      </c>
      <c r="I267" s="155"/>
      <c r="J267" s="155"/>
      <c r="K267" s="155"/>
      <c r="L267" s="155"/>
      <c r="M267" s="155"/>
      <c r="N267" s="155"/>
      <c r="O267" s="155"/>
      <c r="P267" s="155"/>
      <c r="Q267" s="155" t="s">
        <v>140</v>
      </c>
      <c r="R267" s="155"/>
      <c r="S267" s="155"/>
      <c r="T267" s="155"/>
      <c r="U267" s="155"/>
      <c r="V267" s="155"/>
      <c r="W267" s="155"/>
      <c r="X267" s="155"/>
      <c r="Y267" s="155"/>
      <c r="Z267" s="155" t="s">
        <v>141</v>
      </c>
      <c r="AA267" s="155"/>
      <c r="AB267" s="155"/>
      <c r="AC267" s="155"/>
      <c r="AD267" s="155"/>
      <c r="AE267" s="155"/>
      <c r="AF267" s="155"/>
      <c r="AG267" s="155"/>
      <c r="AH267" s="155"/>
      <c r="AI267" s="27"/>
      <c r="AJ267" s="155" t="s">
        <v>142</v>
      </c>
      <c r="AK267" s="155"/>
      <c r="AL267" s="155"/>
      <c r="AM267" s="155"/>
      <c r="AN267" s="155"/>
      <c r="AO267" s="155"/>
      <c r="AP267" s="155"/>
      <c r="AQ267" s="155"/>
    </row>
    <row r="268" spans="1:43" x14ac:dyDescent="0.25">
      <c r="C268" s="154"/>
      <c r="D268" s="154"/>
      <c r="E268" s="154"/>
      <c r="F268" s="154"/>
      <c r="G268" s="154"/>
      <c r="H268" s="155" t="s">
        <v>144</v>
      </c>
      <c r="I268" s="155"/>
      <c r="J268" s="155"/>
      <c r="K268" s="155" t="s">
        <v>147</v>
      </c>
      <c r="L268" s="155"/>
      <c r="M268" s="155"/>
      <c r="N268" s="155" t="s">
        <v>146</v>
      </c>
      <c r="O268" s="155"/>
      <c r="P268" s="155"/>
      <c r="Q268" s="155" t="s">
        <v>144</v>
      </c>
      <c r="R268" s="155"/>
      <c r="S268" s="155"/>
      <c r="T268" s="155" t="s">
        <v>147</v>
      </c>
      <c r="U268" s="155"/>
      <c r="V268" s="155"/>
      <c r="W268" s="155" t="s">
        <v>146</v>
      </c>
      <c r="X268" s="155"/>
      <c r="Y268" s="155"/>
      <c r="Z268" s="155" t="s">
        <v>144</v>
      </c>
      <c r="AA268" s="155"/>
      <c r="AB268" s="155"/>
      <c r="AC268" s="155" t="s">
        <v>147</v>
      </c>
      <c r="AD268" s="155"/>
      <c r="AE268" s="155"/>
      <c r="AF268" s="155" t="s">
        <v>146</v>
      </c>
      <c r="AG268" s="155"/>
      <c r="AH268" s="155"/>
      <c r="AI268" s="155" t="s">
        <v>144</v>
      </c>
      <c r="AJ268" s="155"/>
      <c r="AK268" s="155"/>
      <c r="AL268" s="155" t="s">
        <v>147</v>
      </c>
      <c r="AM268" s="155"/>
      <c r="AN268" s="155"/>
      <c r="AO268" s="155" t="s">
        <v>146</v>
      </c>
      <c r="AP268" s="155"/>
      <c r="AQ268" s="155"/>
    </row>
    <row r="269" spans="1:43" ht="23.25" customHeight="1" x14ac:dyDescent="0.25">
      <c r="C269" s="156">
        <v>2026</v>
      </c>
      <c r="D269" s="156"/>
      <c r="E269" s="156"/>
      <c r="F269" s="156"/>
      <c r="G269" s="156"/>
      <c r="H269" s="157"/>
      <c r="I269" s="157"/>
      <c r="J269" s="157"/>
      <c r="K269" s="157"/>
      <c r="L269" s="157"/>
      <c r="M269" s="157"/>
      <c r="N269" s="158">
        <v>3.73E-2</v>
      </c>
      <c r="O269" s="158"/>
      <c r="P269" s="158"/>
      <c r="Q269" s="157"/>
      <c r="R269" s="157"/>
      <c r="S269" s="157"/>
      <c r="T269" s="157"/>
      <c r="U269" s="157"/>
      <c r="V269" s="157"/>
      <c r="W269" s="158"/>
      <c r="X269" s="158"/>
      <c r="Y269" s="158"/>
      <c r="Z269" s="157"/>
      <c r="AA269" s="157"/>
      <c r="AB269" s="157"/>
      <c r="AC269" s="157"/>
      <c r="AD269" s="157"/>
      <c r="AE269" s="157"/>
      <c r="AF269" s="158"/>
      <c r="AG269" s="158"/>
      <c r="AH269" s="158"/>
      <c r="AI269" s="157"/>
      <c r="AJ269" s="157"/>
      <c r="AK269" s="157"/>
      <c r="AL269" s="157"/>
      <c r="AM269" s="157"/>
      <c r="AN269" s="157"/>
      <c r="AO269" s="158"/>
      <c r="AP269" s="158"/>
      <c r="AQ269" s="158"/>
    </row>
    <row r="270" spans="1:43" ht="23.25" customHeight="1" x14ac:dyDescent="0.25">
      <c r="C270" s="156">
        <v>2025</v>
      </c>
      <c r="D270" s="156"/>
      <c r="E270" s="156"/>
      <c r="F270" s="156"/>
      <c r="G270" s="156"/>
      <c r="H270" s="160">
        <v>5.5E-2</v>
      </c>
      <c r="I270" s="161"/>
      <c r="J270" s="162"/>
      <c r="K270" s="160">
        <v>5.2999999999999999E-2</v>
      </c>
      <c r="L270" s="161"/>
      <c r="M270" s="162"/>
      <c r="N270" s="163">
        <v>3.2099999999999997E-2</v>
      </c>
      <c r="O270" s="164"/>
      <c r="P270" s="165"/>
      <c r="Q270" s="177">
        <v>5.5E-2</v>
      </c>
      <c r="R270" s="178">
        <v>5.5E-2</v>
      </c>
      <c r="S270" s="179">
        <v>5.5E-2</v>
      </c>
      <c r="T270" s="177">
        <v>5.0999999999999997E-2</v>
      </c>
      <c r="U270" s="178">
        <v>5.0999999999999997E-2</v>
      </c>
      <c r="V270" s="179">
        <v>5.0999999999999997E-2</v>
      </c>
      <c r="W270" s="163">
        <v>2.7699999999999999E-2</v>
      </c>
      <c r="X270" s="164">
        <v>2.7699999999999999E-2</v>
      </c>
      <c r="Y270" s="165">
        <v>2.7699999999999999E-2</v>
      </c>
      <c r="Z270" s="180">
        <v>5.1999999999999998E-2</v>
      </c>
      <c r="AA270" s="180">
        <v>5.1999999999999998E-2</v>
      </c>
      <c r="AB270" s="180">
        <v>5.1999999999999998E-2</v>
      </c>
      <c r="AC270" s="180">
        <v>5.2999999999999999E-2</v>
      </c>
      <c r="AD270" s="180">
        <v>5.2999999999999999E-2</v>
      </c>
      <c r="AE270" s="180">
        <v>5.2999999999999999E-2</v>
      </c>
      <c r="AF270" s="158">
        <v>3.6499999999999998E-2</v>
      </c>
      <c r="AG270" s="158">
        <v>3.6499999999999998E-2</v>
      </c>
      <c r="AH270" s="158">
        <v>3.6499999999999998E-2</v>
      </c>
      <c r="AI270" s="180">
        <v>5.5E-2</v>
      </c>
      <c r="AJ270" s="180"/>
      <c r="AK270" s="180"/>
      <c r="AL270" s="180">
        <v>5.3999999999999999E-2</v>
      </c>
      <c r="AM270" s="180"/>
      <c r="AN270" s="180"/>
      <c r="AO270" s="158">
        <v>4.4200000000000003E-2</v>
      </c>
      <c r="AP270" s="158">
        <v>4.4200000000000003E-2</v>
      </c>
      <c r="AQ270" s="158">
        <v>4.4200000000000003E-2</v>
      </c>
    </row>
    <row r="271" spans="1:43" ht="23.25" customHeight="1" x14ac:dyDescent="0.25">
      <c r="C271" s="156">
        <v>2024</v>
      </c>
      <c r="D271" s="156"/>
      <c r="E271" s="156"/>
      <c r="F271" s="156"/>
      <c r="G271" s="156"/>
      <c r="H271" s="160">
        <v>5.1999999999999998E-2</v>
      </c>
      <c r="I271" s="161"/>
      <c r="J271" s="162"/>
      <c r="K271" s="160">
        <v>0.05</v>
      </c>
      <c r="L271" s="161"/>
      <c r="M271" s="162"/>
      <c r="N271" s="163">
        <v>3.0200000000000001E-2</v>
      </c>
      <c r="O271" s="164"/>
      <c r="P271" s="165"/>
      <c r="Q271" s="177">
        <v>5.1999999999999998E-2</v>
      </c>
      <c r="R271" s="178">
        <v>5.1999999999999998E-2</v>
      </c>
      <c r="S271" s="179">
        <v>5.1999999999999998E-2</v>
      </c>
      <c r="T271" s="177">
        <v>4.9000000000000002E-2</v>
      </c>
      <c r="U271" s="178">
        <v>4.9000000000000002E-2</v>
      </c>
      <c r="V271" s="179">
        <v>4.9000000000000002E-2</v>
      </c>
      <c r="W271" s="163">
        <v>4.0300000000000002E-2</v>
      </c>
      <c r="X271" s="164">
        <v>4.0300000000000002E-2</v>
      </c>
      <c r="Y271" s="165">
        <v>4.0300000000000002E-2</v>
      </c>
      <c r="Z271" s="180">
        <v>0.05</v>
      </c>
      <c r="AA271" s="180">
        <v>0.05</v>
      </c>
      <c r="AB271" s="180">
        <v>0.05</v>
      </c>
      <c r="AC271" s="180">
        <v>0.05</v>
      </c>
      <c r="AD271" s="180">
        <v>0.05</v>
      </c>
      <c r="AE271" s="180">
        <v>0.05</v>
      </c>
      <c r="AF271" s="158">
        <v>2.7900000000000001E-2</v>
      </c>
      <c r="AG271" s="158">
        <v>2.7900000000000001E-2</v>
      </c>
      <c r="AH271" s="158">
        <v>2.7900000000000001E-2</v>
      </c>
      <c r="AI271" s="180">
        <v>5.1999999999999998E-2</v>
      </c>
      <c r="AJ271" s="180">
        <v>5.1999999999999998E-2</v>
      </c>
      <c r="AK271" s="180">
        <v>5.1999999999999998E-2</v>
      </c>
      <c r="AL271" s="180">
        <v>4.7E-2</v>
      </c>
      <c r="AM271" s="180">
        <v>4.7E-2</v>
      </c>
      <c r="AN271" s="180">
        <v>4.7E-2</v>
      </c>
      <c r="AO271" s="158">
        <v>2.6100000000000002E-2</v>
      </c>
      <c r="AP271" s="158">
        <v>2.6100000000000002E-2</v>
      </c>
      <c r="AQ271" s="158">
        <v>2.6100000000000002E-2</v>
      </c>
    </row>
    <row r="272" spans="1:43" ht="23.25" customHeight="1" x14ac:dyDescent="0.25">
      <c r="C272" s="156">
        <v>2023</v>
      </c>
      <c r="D272" s="156"/>
      <c r="E272" s="156"/>
      <c r="F272" s="156"/>
      <c r="G272" s="156"/>
      <c r="H272" s="160">
        <v>4.9000000000000002E-2</v>
      </c>
      <c r="I272" s="161"/>
      <c r="J272" s="162"/>
      <c r="K272" s="160">
        <v>4.4999999999999998E-2</v>
      </c>
      <c r="L272" s="161"/>
      <c r="M272" s="162"/>
      <c r="N272" s="163">
        <v>1.95E-2</v>
      </c>
      <c r="O272" s="164"/>
      <c r="P272" s="165"/>
      <c r="Q272" s="177">
        <v>4.8000000000000001E-2</v>
      </c>
      <c r="R272" s="178">
        <v>4.8000000000000001E-2</v>
      </c>
      <c r="S272" s="179">
        <v>4.8000000000000001E-2</v>
      </c>
      <c r="T272" s="177">
        <v>4.5999999999999999E-2</v>
      </c>
      <c r="U272" s="178">
        <v>4.5999999999999999E-2</v>
      </c>
      <c r="V272" s="179">
        <v>4.5999999999999999E-2</v>
      </c>
      <c r="W272" s="163">
        <v>2.18E-2</v>
      </c>
      <c r="X272" s="164">
        <v>2.18E-2</v>
      </c>
      <c r="Y272" s="165">
        <v>2.18E-2</v>
      </c>
      <c r="Z272" s="180">
        <v>4.7E-2</v>
      </c>
      <c r="AA272" s="180">
        <v>4.7E-2</v>
      </c>
      <c r="AB272" s="180">
        <v>4.7E-2</v>
      </c>
      <c r="AC272" s="180">
        <v>4.4999999999999998E-2</v>
      </c>
      <c r="AD272" s="180">
        <v>4.4999999999999998E-2</v>
      </c>
      <c r="AE272" s="180">
        <v>4.4999999999999998E-2</v>
      </c>
      <c r="AF272" s="158">
        <v>2.1399999999999999E-2</v>
      </c>
      <c r="AG272" s="158">
        <v>2.1399999999999999E-2</v>
      </c>
      <c r="AH272" s="158">
        <v>2.1399999999999999E-2</v>
      </c>
      <c r="AI272" s="180">
        <v>0.05</v>
      </c>
      <c r="AJ272" s="180">
        <v>0.05</v>
      </c>
      <c r="AK272" s="180">
        <v>0.05</v>
      </c>
      <c r="AL272" s="180">
        <v>4.5999999999999999E-2</v>
      </c>
      <c r="AM272" s="180">
        <v>4.5999999999999999E-2</v>
      </c>
      <c r="AN272" s="180">
        <v>4.5999999999999999E-2</v>
      </c>
      <c r="AO272" s="158">
        <v>3.6600000000000001E-2</v>
      </c>
      <c r="AP272" s="158">
        <v>3.6600000000000001E-2</v>
      </c>
      <c r="AQ272" s="158">
        <v>3.6600000000000001E-2</v>
      </c>
    </row>
    <row r="273" spans="3:43" ht="23.25" customHeight="1" thickBot="1" x14ac:dyDescent="0.3">
      <c r="C273" s="156">
        <v>2022</v>
      </c>
      <c r="D273" s="156"/>
      <c r="E273" s="156"/>
      <c r="F273" s="156"/>
      <c r="G273" s="156"/>
      <c r="H273" s="173">
        <v>5.7000000000000002E-2</v>
      </c>
      <c r="I273" s="174"/>
      <c r="J273" s="175"/>
      <c r="K273" s="173">
        <v>5.6000000000000001E-2</v>
      </c>
      <c r="L273" s="174"/>
      <c r="M273" s="175"/>
      <c r="N273" s="170">
        <v>2.93E-2</v>
      </c>
      <c r="O273" s="171"/>
      <c r="P273" s="176"/>
      <c r="Q273" s="177">
        <v>4.8000000000000001E-2</v>
      </c>
      <c r="R273" s="178">
        <v>4.8000000000000001E-2</v>
      </c>
      <c r="S273" s="179">
        <v>4.8000000000000001E-2</v>
      </c>
      <c r="T273" s="177">
        <v>4.3999999999999997E-2</v>
      </c>
      <c r="U273" s="178">
        <v>4.3999999999999997E-2</v>
      </c>
      <c r="V273" s="179">
        <v>4.3999999999999997E-2</v>
      </c>
      <c r="W273" s="163">
        <v>1.9199999999999998E-2</v>
      </c>
      <c r="X273" s="164">
        <v>1.9199999999999998E-2</v>
      </c>
      <c r="Y273" s="165">
        <v>1.9199999999999998E-2</v>
      </c>
      <c r="Z273" s="180">
        <v>4.2999999999999997E-2</v>
      </c>
      <c r="AA273" s="180">
        <v>4.2999999999999997E-2</v>
      </c>
      <c r="AB273" s="180">
        <v>4.2999999999999997E-2</v>
      </c>
      <c r="AC273" s="180">
        <v>0.04</v>
      </c>
      <c r="AD273" s="180">
        <v>0.04</v>
      </c>
      <c r="AE273" s="180">
        <v>0.04</v>
      </c>
      <c r="AF273" s="158">
        <v>8.8999999999999999E-3</v>
      </c>
      <c r="AG273" s="158">
        <v>8.8999999999999999E-3</v>
      </c>
      <c r="AH273" s="158">
        <v>8.8999999999999999E-3</v>
      </c>
      <c r="AI273" s="180">
        <v>4.5999999999999999E-2</v>
      </c>
      <c r="AJ273" s="180">
        <v>4.5999999999999999E-2</v>
      </c>
      <c r="AK273" s="180">
        <v>4.5999999999999999E-2</v>
      </c>
      <c r="AL273" s="180">
        <v>4.1000000000000002E-2</v>
      </c>
      <c r="AM273" s="180">
        <v>4.1000000000000002E-2</v>
      </c>
      <c r="AN273" s="180">
        <v>4.1000000000000002E-2</v>
      </c>
      <c r="AO273" s="158">
        <v>8.3000000000000001E-3</v>
      </c>
      <c r="AP273" s="158">
        <v>8.3000000000000001E-3</v>
      </c>
      <c r="AQ273" s="158">
        <v>8.3000000000000001E-3</v>
      </c>
    </row>
    <row r="275" spans="3:43" x14ac:dyDescent="0.25">
      <c r="C275" s="153" t="s">
        <v>148</v>
      </c>
      <c r="D275" s="153"/>
      <c r="E275" s="153"/>
      <c r="F275" s="153"/>
      <c r="G275" s="153"/>
      <c r="H275" s="153"/>
      <c r="I275" s="153"/>
      <c r="J275" s="153"/>
      <c r="K275" s="153"/>
      <c r="L275" s="153"/>
      <c r="M275" s="153"/>
      <c r="N275" s="153"/>
      <c r="O275" s="153"/>
      <c r="P275" s="153"/>
      <c r="Q275" s="153"/>
      <c r="R275" s="153"/>
      <c r="S275" s="153"/>
      <c r="T275" s="153"/>
      <c r="U275" s="153"/>
      <c r="V275" s="153"/>
      <c r="W275" s="153"/>
      <c r="X275" s="153"/>
      <c r="Y275" s="153"/>
      <c r="Z275" s="153"/>
      <c r="AA275" s="153"/>
      <c r="AB275" s="153"/>
      <c r="AC275" s="153"/>
      <c r="AD275" s="153"/>
      <c r="AE275" s="153"/>
      <c r="AF275" s="153"/>
      <c r="AG275" s="153"/>
      <c r="AH275" s="153"/>
      <c r="AI275" s="153"/>
      <c r="AJ275" s="153"/>
      <c r="AK275" s="153"/>
      <c r="AL275" s="153"/>
      <c r="AM275" s="153"/>
    </row>
    <row r="276" spans="3:43" x14ac:dyDescent="0.25">
      <c r="C276" s="154" t="s">
        <v>143</v>
      </c>
      <c r="D276" s="154"/>
      <c r="E276" s="154"/>
      <c r="F276" s="154"/>
      <c r="G276" s="154"/>
      <c r="H276" s="155" t="s">
        <v>139</v>
      </c>
      <c r="I276" s="155"/>
      <c r="J276" s="155"/>
      <c r="K276" s="155"/>
      <c r="L276" s="155"/>
      <c r="M276" s="155"/>
      <c r="N276" s="155"/>
      <c r="O276" s="155"/>
      <c r="P276" s="155" t="s">
        <v>140</v>
      </c>
      <c r="Q276" s="155"/>
      <c r="R276" s="155"/>
      <c r="S276" s="155"/>
      <c r="T276" s="155"/>
      <c r="U276" s="155"/>
      <c r="V276" s="155"/>
      <c r="W276" s="155"/>
      <c r="X276" s="155" t="s">
        <v>141</v>
      </c>
      <c r="Y276" s="155"/>
      <c r="Z276" s="155"/>
      <c r="AA276" s="155"/>
      <c r="AB276" s="155"/>
      <c r="AC276" s="155"/>
      <c r="AD276" s="155"/>
      <c r="AE276" s="155"/>
      <c r="AF276" s="155" t="s">
        <v>142</v>
      </c>
      <c r="AG276" s="155"/>
      <c r="AH276" s="155"/>
      <c r="AI276" s="155"/>
      <c r="AJ276" s="155"/>
      <c r="AK276" s="155"/>
      <c r="AL276" s="155"/>
      <c r="AM276" s="155"/>
    </row>
    <row r="277" spans="3:43" x14ac:dyDescent="0.25">
      <c r="C277" s="154"/>
      <c r="D277" s="154"/>
      <c r="E277" s="154"/>
      <c r="F277" s="154"/>
      <c r="G277" s="154"/>
      <c r="H277" s="155" t="s">
        <v>150</v>
      </c>
      <c r="I277" s="155"/>
      <c r="J277" s="155"/>
      <c r="K277" s="155"/>
      <c r="L277" s="155" t="s">
        <v>151</v>
      </c>
      <c r="M277" s="155"/>
      <c r="N277" s="155"/>
      <c r="O277" s="155"/>
      <c r="P277" s="155" t="s">
        <v>150</v>
      </c>
      <c r="Q277" s="155"/>
      <c r="R277" s="155"/>
      <c r="S277" s="155"/>
      <c r="T277" s="155" t="s">
        <v>151</v>
      </c>
      <c r="U277" s="155"/>
      <c r="V277" s="155"/>
      <c r="W277" s="155"/>
      <c r="X277" s="155" t="s">
        <v>150</v>
      </c>
      <c r="Y277" s="155"/>
      <c r="Z277" s="155"/>
      <c r="AA277" s="155"/>
      <c r="AB277" s="155" t="s">
        <v>151</v>
      </c>
      <c r="AC277" s="155"/>
      <c r="AD277" s="155"/>
      <c r="AE277" s="155"/>
      <c r="AF277" s="155" t="s">
        <v>150</v>
      </c>
      <c r="AG277" s="155"/>
      <c r="AH277" s="155"/>
      <c r="AI277" s="155"/>
      <c r="AJ277" s="155" t="s">
        <v>151</v>
      </c>
      <c r="AK277" s="155"/>
      <c r="AL277" s="155"/>
      <c r="AM277" s="155"/>
    </row>
    <row r="278" spans="3:43" ht="23.25" customHeight="1" x14ac:dyDescent="0.25">
      <c r="C278" s="156">
        <v>2026</v>
      </c>
      <c r="D278" s="156"/>
      <c r="E278" s="156"/>
      <c r="F278" s="156"/>
      <c r="G278" s="156"/>
      <c r="H278" s="156"/>
      <c r="I278" s="156"/>
      <c r="J278" s="156"/>
      <c r="K278" s="156"/>
      <c r="L278" s="181">
        <v>4.74</v>
      </c>
      <c r="M278" s="181"/>
      <c r="N278" s="181"/>
      <c r="O278" s="181"/>
      <c r="P278" s="156"/>
      <c r="Q278" s="156"/>
      <c r="R278" s="156"/>
      <c r="S278" s="156"/>
      <c r="T278" s="181"/>
      <c r="U278" s="181"/>
      <c r="V278" s="181"/>
      <c r="W278" s="181"/>
      <c r="X278" s="156"/>
      <c r="Y278" s="156"/>
      <c r="Z278" s="156"/>
      <c r="AA278" s="156"/>
      <c r="AB278" s="181"/>
      <c r="AC278" s="181"/>
      <c r="AD278" s="181"/>
      <c r="AE278" s="181"/>
      <c r="AF278" s="156"/>
      <c r="AG278" s="156"/>
      <c r="AH278" s="156"/>
      <c r="AI278" s="156"/>
      <c r="AJ278" s="181"/>
      <c r="AK278" s="181"/>
      <c r="AL278" s="181"/>
      <c r="AM278" s="181"/>
    </row>
    <row r="279" spans="3:43" ht="23.25" customHeight="1" x14ac:dyDescent="0.25">
      <c r="C279" s="156">
        <v>2025</v>
      </c>
      <c r="D279" s="156"/>
      <c r="E279" s="156"/>
      <c r="F279" s="156"/>
      <c r="G279" s="156"/>
      <c r="H279" s="157">
        <v>0.08</v>
      </c>
      <c r="I279" s="157">
        <v>0.08</v>
      </c>
      <c r="J279" s="157">
        <v>0.08</v>
      </c>
      <c r="K279" s="157">
        <v>0.08</v>
      </c>
      <c r="L279" s="158">
        <v>3.8899999999999997E-2</v>
      </c>
      <c r="M279" s="158">
        <v>3.8899999999999997E-2</v>
      </c>
      <c r="N279" s="158">
        <v>3.8899999999999997E-2</v>
      </c>
      <c r="O279" s="158">
        <v>3.8899999999999997E-2</v>
      </c>
      <c r="P279" s="157">
        <v>8.1000000000000003E-2</v>
      </c>
      <c r="Q279" s="157">
        <v>8.1000000000000003E-2</v>
      </c>
      <c r="R279" s="157">
        <v>8.1000000000000003E-2</v>
      </c>
      <c r="S279" s="157">
        <v>8.1000000000000003E-2</v>
      </c>
      <c r="T279" s="158">
        <v>4.4499999999999998E-2</v>
      </c>
      <c r="U279" s="158">
        <v>4.4499999999999998E-2</v>
      </c>
      <c r="V279" s="158">
        <v>4.4499999999999998E-2</v>
      </c>
      <c r="W279" s="158">
        <v>4.4499999999999998E-2</v>
      </c>
      <c r="X279" s="157">
        <v>8.4000000000000005E-2</v>
      </c>
      <c r="Y279" s="157">
        <v>8.4000000000000005E-2</v>
      </c>
      <c r="Z279" s="157">
        <v>8.4000000000000005E-2</v>
      </c>
      <c r="AA279" s="157">
        <v>8.4000000000000005E-2</v>
      </c>
      <c r="AB279" s="158">
        <v>5.33E-2</v>
      </c>
      <c r="AC279" s="158">
        <v>5.33E-2</v>
      </c>
      <c r="AD279" s="158">
        <v>5.33E-2</v>
      </c>
      <c r="AE279" s="158">
        <v>5.33E-2</v>
      </c>
      <c r="AF279" s="157">
        <v>8.8999999999999996E-2</v>
      </c>
      <c r="AG279" s="157"/>
      <c r="AH279" s="157"/>
      <c r="AI279" s="157"/>
      <c r="AJ279" s="181"/>
      <c r="AK279" s="181"/>
      <c r="AL279" s="181"/>
      <c r="AM279" s="181"/>
    </row>
    <row r="280" spans="3:43" ht="23.25" customHeight="1" x14ac:dyDescent="0.25">
      <c r="C280" s="156">
        <v>2024</v>
      </c>
      <c r="D280" s="156"/>
      <c r="E280" s="156"/>
      <c r="F280" s="156"/>
      <c r="G280" s="156"/>
      <c r="H280" s="157">
        <v>8.1000000000000003E-2</v>
      </c>
      <c r="I280" s="157">
        <v>8.1000000000000003E-2</v>
      </c>
      <c r="J280" s="157">
        <v>8.1000000000000003E-2</v>
      </c>
      <c r="K280" s="157">
        <v>8.1000000000000003E-2</v>
      </c>
      <c r="L280" s="158">
        <v>4.6399999999999997E-2</v>
      </c>
      <c r="M280" s="158">
        <v>4.6399999999999997E-2</v>
      </c>
      <c r="N280" s="158">
        <v>4.6399999999999997E-2</v>
      </c>
      <c r="O280" s="158">
        <v>4.6399999999999997E-2</v>
      </c>
      <c r="P280" s="157">
        <v>7.8E-2</v>
      </c>
      <c r="Q280" s="157">
        <v>7.8E-2</v>
      </c>
      <c r="R280" s="157">
        <v>7.8E-2</v>
      </c>
      <c r="S280" s="157">
        <v>7.8E-2</v>
      </c>
      <c r="T280" s="158">
        <v>5.7200000000000001E-2</v>
      </c>
      <c r="U280" s="158">
        <v>5.7200000000000001E-2</v>
      </c>
      <c r="V280" s="158">
        <v>5.7200000000000001E-2</v>
      </c>
      <c r="W280" s="158">
        <v>5.7200000000000001E-2</v>
      </c>
      <c r="X280" s="157">
        <v>7.5999999999999998E-2</v>
      </c>
      <c r="Y280" s="157">
        <v>7.5999999999999998E-2</v>
      </c>
      <c r="Z280" s="157">
        <v>7.5999999999999998E-2</v>
      </c>
      <c r="AA280" s="157">
        <v>7.5999999999999998E-2</v>
      </c>
      <c r="AB280" s="158">
        <v>6.2E-2</v>
      </c>
      <c r="AC280" s="158">
        <v>6.2E-2</v>
      </c>
      <c r="AD280" s="158">
        <v>6.2E-2</v>
      </c>
      <c r="AE280" s="158">
        <v>6.2E-2</v>
      </c>
      <c r="AF280" s="157">
        <v>0.08</v>
      </c>
      <c r="AG280" s="157">
        <v>0.08</v>
      </c>
      <c r="AH280" s="157">
        <v>0.08</v>
      </c>
      <c r="AI280" s="157">
        <v>0.08</v>
      </c>
      <c r="AJ280" s="158">
        <v>3.8800000000000001E-2</v>
      </c>
      <c r="AK280" s="158">
        <v>3.8800000000000001E-2</v>
      </c>
      <c r="AL280" s="158">
        <v>3.8800000000000001E-2</v>
      </c>
      <c r="AM280" s="158">
        <v>3.8800000000000001E-2</v>
      </c>
    </row>
    <row r="281" spans="3:43" ht="23.25" customHeight="1" x14ac:dyDescent="0.25">
      <c r="C281" s="156">
        <v>2023</v>
      </c>
      <c r="D281" s="156"/>
      <c r="E281" s="156"/>
      <c r="F281" s="156"/>
      <c r="G281" s="156"/>
      <c r="H281" s="157">
        <v>5.7000000000000002E-2</v>
      </c>
      <c r="I281" s="157">
        <v>5.7000000000000002E-2</v>
      </c>
      <c r="J281" s="157">
        <v>5.7000000000000002E-2</v>
      </c>
      <c r="K281" s="157">
        <v>5.7000000000000002E-2</v>
      </c>
      <c r="L281" s="158">
        <v>3.7499999999999999E-2</v>
      </c>
      <c r="M281" s="158">
        <v>3.7499999999999999E-2</v>
      </c>
      <c r="N281" s="158">
        <v>3.7499999999999999E-2</v>
      </c>
      <c r="O281" s="158">
        <v>3.7499999999999999E-2</v>
      </c>
      <c r="P281" s="157">
        <v>6.9000000000000006E-2</v>
      </c>
      <c r="Q281" s="157">
        <v>6.9000000000000006E-2</v>
      </c>
      <c r="R281" s="157">
        <v>6.9000000000000006E-2</v>
      </c>
      <c r="S281" s="157">
        <v>6.9000000000000006E-2</v>
      </c>
      <c r="T281" s="158">
        <v>2.6599999999999999E-2</v>
      </c>
      <c r="U281" s="158">
        <v>2.6599999999999999E-2</v>
      </c>
      <c r="V281" s="158">
        <v>2.6599999999999999E-2</v>
      </c>
      <c r="W281" s="158">
        <v>2.6599999999999999E-2</v>
      </c>
      <c r="X281" s="157">
        <v>7.0999999999999994E-2</v>
      </c>
      <c r="Y281" s="157">
        <v>7.0999999999999994E-2</v>
      </c>
      <c r="Z281" s="157">
        <v>7.0999999999999994E-2</v>
      </c>
      <c r="AA281" s="157">
        <v>7.0999999999999994E-2</v>
      </c>
      <c r="AB281" s="158">
        <v>2.2700000000000001E-2</v>
      </c>
      <c r="AC281" s="158">
        <v>2.2700000000000001E-2</v>
      </c>
      <c r="AD281" s="158">
        <v>2.2700000000000001E-2</v>
      </c>
      <c r="AE281" s="158">
        <v>2.2700000000000001E-2</v>
      </c>
      <c r="AF281" s="157">
        <v>8.1000000000000003E-2</v>
      </c>
      <c r="AG281" s="157">
        <v>8.1000000000000003E-2</v>
      </c>
      <c r="AH281" s="157">
        <v>8.1000000000000003E-2</v>
      </c>
      <c r="AI281" s="157">
        <v>8.1000000000000003E-2</v>
      </c>
      <c r="AJ281" s="158">
        <v>4.19E-2</v>
      </c>
      <c r="AK281" s="158">
        <v>4.19E-2</v>
      </c>
      <c r="AL281" s="158">
        <v>4.19E-2</v>
      </c>
      <c r="AM281" s="158">
        <v>4.19E-2</v>
      </c>
    </row>
    <row r="282" spans="3:43" ht="23.25" customHeight="1" x14ac:dyDescent="0.25">
      <c r="C282" s="156">
        <v>2022</v>
      </c>
      <c r="D282" s="156"/>
      <c r="E282" s="156"/>
      <c r="F282" s="156"/>
      <c r="G282" s="156"/>
      <c r="H282" s="157">
        <v>6.6000000000000003E-2</v>
      </c>
      <c r="I282" s="157">
        <v>6.6000000000000003E-2</v>
      </c>
      <c r="J282" s="157">
        <v>6.6000000000000003E-2</v>
      </c>
      <c r="K282" s="157">
        <v>6.6000000000000003E-2</v>
      </c>
      <c r="L282" s="158">
        <v>5.04E-2</v>
      </c>
      <c r="M282" s="158">
        <v>5.04E-2</v>
      </c>
      <c r="N282" s="158">
        <v>5.04E-2</v>
      </c>
      <c r="O282" s="158">
        <v>5.04E-2</v>
      </c>
      <c r="P282" s="157">
        <v>5.1999999999999998E-2</v>
      </c>
      <c r="Q282" s="157">
        <v>5.1999999999999998E-2</v>
      </c>
      <c r="R282" s="157">
        <v>5.1999999999999998E-2</v>
      </c>
      <c r="S282" s="157">
        <v>5.1999999999999998E-2</v>
      </c>
      <c r="T282" s="158">
        <v>3.3799999999999997E-2</v>
      </c>
      <c r="U282" s="158">
        <v>3.3799999999999997E-2</v>
      </c>
      <c r="V282" s="158">
        <v>3.3799999999999997E-2</v>
      </c>
      <c r="W282" s="158">
        <v>3.3799999999999997E-2</v>
      </c>
      <c r="X282" s="157">
        <v>4.5999999999999999E-2</v>
      </c>
      <c r="Y282" s="157">
        <v>4.5999999999999999E-2</v>
      </c>
      <c r="Z282" s="157">
        <v>4.5999999999999999E-2</v>
      </c>
      <c r="AA282" s="157">
        <v>4.5999999999999999E-2</v>
      </c>
      <c r="AB282" s="158">
        <v>2.0199999999999999E-2</v>
      </c>
      <c r="AC282" s="158">
        <v>2.0199999999999999E-2</v>
      </c>
      <c r="AD282" s="158">
        <v>2.0199999999999999E-2</v>
      </c>
      <c r="AE282" s="158">
        <v>2.0199999999999999E-2</v>
      </c>
      <c r="AF282" s="157">
        <v>4.7E-2</v>
      </c>
      <c r="AG282" s="157">
        <v>4.7E-2</v>
      </c>
      <c r="AH282" s="157">
        <v>4.7E-2</v>
      </c>
      <c r="AI282" s="157">
        <v>4.7E-2</v>
      </c>
      <c r="AJ282" s="158">
        <v>3.3700000000000001E-2</v>
      </c>
      <c r="AK282" s="158">
        <v>3.3700000000000001E-2</v>
      </c>
      <c r="AL282" s="158">
        <v>3.3700000000000001E-2</v>
      </c>
      <c r="AM282" s="158">
        <v>3.3700000000000001E-2</v>
      </c>
    </row>
    <row r="284" spans="3:43" x14ac:dyDescent="0.25">
      <c r="C284" s="153" t="s">
        <v>149</v>
      </c>
      <c r="D284" s="153"/>
      <c r="E284" s="153"/>
      <c r="F284" s="153"/>
      <c r="G284" s="153"/>
      <c r="H284" s="153"/>
      <c r="I284" s="153"/>
      <c r="J284" s="153"/>
      <c r="K284" s="153"/>
      <c r="L284" s="153"/>
      <c r="M284" s="153"/>
      <c r="N284" s="153"/>
      <c r="O284" s="153"/>
      <c r="P284" s="153"/>
      <c r="Q284" s="153"/>
      <c r="R284" s="153"/>
      <c r="S284" s="153"/>
      <c r="T284" s="153"/>
      <c r="U284" s="153"/>
      <c r="V284" s="153"/>
      <c r="W284" s="153"/>
      <c r="X284" s="153"/>
      <c r="Y284" s="153"/>
      <c r="Z284" s="153"/>
      <c r="AA284" s="153"/>
      <c r="AB284" s="153"/>
      <c r="AC284" s="153"/>
      <c r="AD284" s="153"/>
      <c r="AE284" s="153"/>
      <c r="AF284" s="153"/>
      <c r="AG284" s="153"/>
      <c r="AH284" s="153"/>
      <c r="AI284" s="153"/>
      <c r="AJ284" s="153"/>
      <c r="AK284" s="153"/>
      <c r="AL284" s="153"/>
      <c r="AM284" s="153"/>
    </row>
    <row r="285" spans="3:43" x14ac:dyDescent="0.25">
      <c r="C285" s="154" t="s">
        <v>143</v>
      </c>
      <c r="D285" s="154"/>
      <c r="E285" s="154"/>
      <c r="F285" s="154"/>
      <c r="G285" s="154"/>
      <c r="H285" s="155" t="s">
        <v>139</v>
      </c>
      <c r="I285" s="155"/>
      <c r="J285" s="155"/>
      <c r="K285" s="155"/>
      <c r="L285" s="155"/>
      <c r="M285" s="155"/>
      <c r="N285" s="155"/>
      <c r="O285" s="155"/>
      <c r="P285" s="155" t="s">
        <v>140</v>
      </c>
      <c r="Q285" s="155"/>
      <c r="R285" s="155"/>
      <c r="S285" s="155"/>
      <c r="T285" s="155"/>
      <c r="U285" s="155"/>
      <c r="V285" s="155"/>
      <c r="W285" s="155"/>
      <c r="X285" s="155" t="s">
        <v>141</v>
      </c>
      <c r="Y285" s="155"/>
      <c r="Z285" s="155"/>
      <c r="AA285" s="155"/>
      <c r="AB285" s="155"/>
      <c r="AC285" s="155"/>
      <c r="AD285" s="155"/>
      <c r="AE285" s="155"/>
      <c r="AF285" s="155" t="s">
        <v>142</v>
      </c>
      <c r="AG285" s="155"/>
      <c r="AH285" s="155"/>
      <c r="AI285" s="155"/>
      <c r="AJ285" s="155"/>
      <c r="AK285" s="155"/>
      <c r="AL285" s="155"/>
      <c r="AM285" s="155"/>
    </row>
    <row r="286" spans="3:43" x14ac:dyDescent="0.25">
      <c r="C286" s="154"/>
      <c r="D286" s="154"/>
      <c r="E286" s="154"/>
      <c r="F286" s="154"/>
      <c r="G286" s="154"/>
      <c r="H286" s="155" t="s">
        <v>150</v>
      </c>
      <c r="I286" s="155"/>
      <c r="J286" s="155"/>
      <c r="K286" s="155"/>
      <c r="L286" s="155" t="s">
        <v>151</v>
      </c>
      <c r="M286" s="155"/>
      <c r="N286" s="155"/>
      <c r="O286" s="155"/>
      <c r="P286" s="155" t="s">
        <v>150</v>
      </c>
      <c r="Q286" s="155"/>
      <c r="R286" s="155"/>
      <c r="S286" s="155"/>
      <c r="T286" s="155" t="s">
        <v>151</v>
      </c>
      <c r="U286" s="155"/>
      <c r="V286" s="155"/>
      <c r="W286" s="155"/>
      <c r="X286" s="155" t="s">
        <v>150</v>
      </c>
      <c r="Y286" s="155"/>
      <c r="Z286" s="155"/>
      <c r="AA286" s="155"/>
      <c r="AB286" s="155" t="s">
        <v>151</v>
      </c>
      <c r="AC286" s="155"/>
      <c r="AD286" s="155"/>
      <c r="AE286" s="155"/>
      <c r="AF286" s="155" t="s">
        <v>150</v>
      </c>
      <c r="AG286" s="155"/>
      <c r="AH286" s="155"/>
      <c r="AI286" s="155"/>
      <c r="AJ286" s="155" t="s">
        <v>151</v>
      </c>
      <c r="AK286" s="155"/>
      <c r="AL286" s="155"/>
      <c r="AM286" s="155"/>
    </row>
    <row r="287" spans="3:43" ht="22.5" customHeight="1" x14ac:dyDescent="0.25">
      <c r="C287" s="156">
        <v>2026</v>
      </c>
      <c r="D287" s="156"/>
      <c r="E287" s="156"/>
      <c r="F287" s="156"/>
      <c r="G287" s="156"/>
      <c r="H287" s="156"/>
      <c r="I287" s="156"/>
      <c r="J287" s="156"/>
      <c r="K287" s="156"/>
      <c r="L287" s="181">
        <v>3.73</v>
      </c>
      <c r="M287" s="181"/>
      <c r="N287" s="181"/>
      <c r="O287" s="181"/>
      <c r="P287" s="156"/>
      <c r="Q287" s="156"/>
      <c r="R287" s="156"/>
      <c r="S287" s="156"/>
      <c r="T287" s="181"/>
      <c r="U287" s="181"/>
      <c r="V287" s="181"/>
      <c r="W287" s="181"/>
      <c r="X287" s="156"/>
      <c r="Y287" s="156"/>
      <c r="Z287" s="156"/>
      <c r="AA287" s="156"/>
      <c r="AB287" s="181"/>
      <c r="AC287" s="181"/>
      <c r="AD287" s="181"/>
      <c r="AE287" s="181"/>
      <c r="AF287" s="156"/>
      <c r="AG287" s="156"/>
      <c r="AH287" s="156"/>
      <c r="AI287" s="156"/>
      <c r="AJ287" s="181"/>
      <c r="AK287" s="181"/>
      <c r="AL287" s="181"/>
      <c r="AM287" s="181"/>
    </row>
    <row r="288" spans="3:43" ht="22.5" customHeight="1" x14ac:dyDescent="0.25">
      <c r="C288" s="156">
        <v>2025</v>
      </c>
      <c r="D288" s="156"/>
      <c r="E288" s="156"/>
      <c r="F288" s="156"/>
      <c r="G288" s="156"/>
      <c r="H288" s="157">
        <v>6.4000000000000001E-2</v>
      </c>
      <c r="I288" s="157">
        <v>6.4000000000000001E-2</v>
      </c>
      <c r="J288" s="157">
        <v>6.4000000000000001E-2</v>
      </c>
      <c r="K288" s="157">
        <v>6.4000000000000001E-2</v>
      </c>
      <c r="L288" s="158">
        <v>3.2099999999999997E-2</v>
      </c>
      <c r="M288" s="158">
        <v>3.2099999999999997E-2</v>
      </c>
      <c r="N288" s="158">
        <v>3.2099999999999997E-2</v>
      </c>
      <c r="O288" s="158">
        <v>3.2099999999999997E-2</v>
      </c>
      <c r="P288" s="157">
        <v>6.6000000000000003E-2</v>
      </c>
      <c r="Q288" s="157">
        <v>6.6000000000000003E-2</v>
      </c>
      <c r="R288" s="157">
        <v>6.6000000000000003E-2</v>
      </c>
      <c r="S288" s="157">
        <v>6.6000000000000003E-2</v>
      </c>
      <c r="T288" s="158">
        <v>2.7699999999999999E-2</v>
      </c>
      <c r="U288" s="158">
        <v>2.7699999999999999E-2</v>
      </c>
      <c r="V288" s="158">
        <v>2.7699999999999999E-2</v>
      </c>
      <c r="W288" s="158">
        <v>2.7699999999999999E-2</v>
      </c>
      <c r="X288" s="157">
        <v>6.8000000000000005E-2</v>
      </c>
      <c r="Y288" s="157">
        <v>6.8000000000000005E-2</v>
      </c>
      <c r="Z288" s="157">
        <v>6.8000000000000005E-2</v>
      </c>
      <c r="AA288" s="157">
        <v>6.8000000000000005E-2</v>
      </c>
      <c r="AB288" s="158">
        <v>3.6499999999999998E-2</v>
      </c>
      <c r="AC288" s="158">
        <v>3.6499999999999998E-2</v>
      </c>
      <c r="AD288" s="158">
        <v>3.6499999999999998E-2</v>
      </c>
      <c r="AE288" s="158">
        <v>3.6499999999999998E-2</v>
      </c>
      <c r="AF288" s="157">
        <v>6.7000000000000004E-2</v>
      </c>
      <c r="AG288" s="157"/>
      <c r="AH288" s="157"/>
      <c r="AI288" s="157"/>
      <c r="AJ288" s="158">
        <v>4.4200000000000003E-2</v>
      </c>
      <c r="AK288" s="158">
        <v>4.4200000000000003E-2</v>
      </c>
      <c r="AL288" s="158">
        <v>4.4200000000000003E-2</v>
      </c>
      <c r="AM288" s="158">
        <v>4.4200000000000003E-2</v>
      </c>
    </row>
    <row r="289" spans="3:39" ht="22.5" customHeight="1" x14ac:dyDescent="0.25">
      <c r="C289" s="156">
        <v>2024</v>
      </c>
      <c r="D289" s="156"/>
      <c r="E289" s="156"/>
      <c r="F289" s="156"/>
      <c r="G289" s="156"/>
      <c r="H289" s="157">
        <v>6.5000000000000002E-2</v>
      </c>
      <c r="I289" s="157">
        <v>6.5000000000000002E-2</v>
      </c>
      <c r="J289" s="157">
        <v>6.5000000000000002E-2</v>
      </c>
      <c r="K289" s="157">
        <v>6.5000000000000002E-2</v>
      </c>
      <c r="L289" s="158">
        <v>3.0200000000000001E-2</v>
      </c>
      <c r="M289" s="158">
        <v>3.0200000000000001E-2</v>
      </c>
      <c r="N289" s="158">
        <v>3.0200000000000001E-2</v>
      </c>
      <c r="O289" s="158">
        <v>3.0200000000000001E-2</v>
      </c>
      <c r="P289" s="157">
        <v>6.3E-2</v>
      </c>
      <c r="Q289" s="157">
        <v>6.3E-2</v>
      </c>
      <c r="R289" s="157">
        <v>6.3E-2</v>
      </c>
      <c r="S289" s="157">
        <v>6.3E-2</v>
      </c>
      <c r="T289" s="158">
        <v>4.0300000000000002E-2</v>
      </c>
      <c r="U289" s="158">
        <v>4.0300000000000002E-2</v>
      </c>
      <c r="V289" s="158">
        <v>4.0300000000000002E-2</v>
      </c>
      <c r="W289" s="158">
        <v>4.0300000000000002E-2</v>
      </c>
      <c r="X289" s="157">
        <v>6.3E-2</v>
      </c>
      <c r="Y289" s="157">
        <v>6.3E-2</v>
      </c>
      <c r="Z289" s="157">
        <v>6.3E-2</v>
      </c>
      <c r="AA289" s="157">
        <v>6.3E-2</v>
      </c>
      <c r="AB289" s="158">
        <v>2.7900000000000001E-2</v>
      </c>
      <c r="AC289" s="158">
        <v>2.7900000000000001E-2</v>
      </c>
      <c r="AD289" s="158">
        <v>2.7900000000000001E-2</v>
      </c>
      <c r="AE289" s="158">
        <v>2.7900000000000001E-2</v>
      </c>
      <c r="AF289" s="157">
        <v>6.3E-2</v>
      </c>
      <c r="AG289" s="157">
        <v>6.3E-2</v>
      </c>
      <c r="AH289" s="157">
        <v>6.3E-2</v>
      </c>
      <c r="AI289" s="157">
        <v>6.3E-2</v>
      </c>
      <c r="AJ289" s="158">
        <v>2.6100000000000002E-2</v>
      </c>
      <c r="AK289" s="158">
        <v>2.6100000000000002E-2</v>
      </c>
      <c r="AL289" s="158">
        <v>2.6100000000000002E-2</v>
      </c>
      <c r="AM289" s="158">
        <v>2.6100000000000002E-2</v>
      </c>
    </row>
    <row r="290" spans="3:39" ht="22.5" customHeight="1" x14ac:dyDescent="0.25">
      <c r="C290" s="156">
        <v>2023</v>
      </c>
      <c r="D290" s="156"/>
      <c r="E290" s="156"/>
      <c r="F290" s="156"/>
      <c r="G290" s="156"/>
      <c r="H290" s="157">
        <v>4.7E-2</v>
      </c>
      <c r="I290" s="157">
        <v>4.7E-2</v>
      </c>
      <c r="J290" s="157">
        <v>4.7E-2</v>
      </c>
      <c r="K290" s="157">
        <v>4.7E-2</v>
      </c>
      <c r="L290" s="158">
        <v>1.95E-2</v>
      </c>
      <c r="M290" s="158">
        <v>1.95E-2</v>
      </c>
      <c r="N290" s="158">
        <v>1.95E-2</v>
      </c>
      <c r="O290" s="158">
        <v>1.95E-2</v>
      </c>
      <c r="P290" s="157">
        <v>5.3999999999999999E-2</v>
      </c>
      <c r="Q290" s="157">
        <v>5.3999999999999999E-2</v>
      </c>
      <c r="R290" s="157">
        <v>5.3999999999999999E-2</v>
      </c>
      <c r="S290" s="157">
        <v>5.3999999999999999E-2</v>
      </c>
      <c r="T290" s="158">
        <v>2.18E-2</v>
      </c>
      <c r="U290" s="158">
        <v>2.18E-2</v>
      </c>
      <c r="V290" s="158">
        <v>2.18E-2</v>
      </c>
      <c r="W290" s="158">
        <v>2.18E-2</v>
      </c>
      <c r="X290" s="157">
        <v>5.6000000000000001E-2</v>
      </c>
      <c r="Y290" s="157">
        <v>5.6000000000000001E-2</v>
      </c>
      <c r="Z290" s="157">
        <v>5.6000000000000001E-2</v>
      </c>
      <c r="AA290" s="157">
        <v>5.6000000000000001E-2</v>
      </c>
      <c r="AB290" s="158">
        <v>2.1399999999999999E-2</v>
      </c>
      <c r="AC290" s="158">
        <v>2.1399999999999999E-2</v>
      </c>
      <c r="AD290" s="158">
        <v>2.1399999999999999E-2</v>
      </c>
      <c r="AE290" s="158">
        <v>2.1399999999999999E-2</v>
      </c>
      <c r="AF290" s="157">
        <v>6.2E-2</v>
      </c>
      <c r="AG290" s="157">
        <v>6.2E-2</v>
      </c>
      <c r="AH290" s="157">
        <v>6.2E-2</v>
      </c>
      <c r="AI290" s="157">
        <v>6.2E-2</v>
      </c>
      <c r="AJ290" s="158">
        <v>3.6600000000000001E-2</v>
      </c>
      <c r="AK290" s="158">
        <v>3.6600000000000001E-2</v>
      </c>
      <c r="AL290" s="158">
        <v>3.6600000000000001E-2</v>
      </c>
      <c r="AM290" s="158">
        <v>3.6600000000000001E-2</v>
      </c>
    </row>
    <row r="291" spans="3:39" ht="22.5" customHeight="1" x14ac:dyDescent="0.25">
      <c r="C291" s="156">
        <v>2022</v>
      </c>
      <c r="D291" s="156"/>
      <c r="E291" s="156"/>
      <c r="F291" s="156"/>
      <c r="G291" s="156"/>
      <c r="H291" s="157">
        <v>4.4999999999999998E-2</v>
      </c>
      <c r="I291" s="157">
        <v>4.4999999999999998E-2</v>
      </c>
      <c r="J291" s="157">
        <v>4.4999999999999998E-2</v>
      </c>
      <c r="K291" s="157">
        <v>4.4999999999999998E-2</v>
      </c>
      <c r="L291" s="158">
        <v>2.93E-2</v>
      </c>
      <c r="M291" s="158">
        <v>2.93E-2</v>
      </c>
      <c r="N291" s="158">
        <v>2.93E-2</v>
      </c>
      <c r="O291" s="158">
        <v>2.93E-2</v>
      </c>
      <c r="P291" s="157">
        <v>3.9E-2</v>
      </c>
      <c r="Q291" s="157">
        <v>3.9E-2</v>
      </c>
      <c r="R291" s="157">
        <v>3.9E-2</v>
      </c>
      <c r="S291" s="157">
        <v>3.9E-2</v>
      </c>
      <c r="T291" s="158">
        <v>1.9199999999999998E-2</v>
      </c>
      <c r="U291" s="158">
        <v>1.9199999999999998E-2</v>
      </c>
      <c r="V291" s="158">
        <v>1.9199999999999998E-2</v>
      </c>
      <c r="W291" s="158">
        <v>1.9199999999999998E-2</v>
      </c>
      <c r="X291" s="157">
        <v>3.4000000000000002E-2</v>
      </c>
      <c r="Y291" s="157">
        <v>3.4000000000000002E-2</v>
      </c>
      <c r="Z291" s="157">
        <v>3.4000000000000002E-2</v>
      </c>
      <c r="AA291" s="157">
        <v>3.4000000000000002E-2</v>
      </c>
      <c r="AB291" s="158">
        <v>8.8999999999999999E-3</v>
      </c>
      <c r="AC291" s="158">
        <v>8.8999999999999999E-3</v>
      </c>
      <c r="AD291" s="158">
        <v>8.8999999999999999E-3</v>
      </c>
      <c r="AE291" s="158">
        <v>8.8999999999999999E-3</v>
      </c>
      <c r="AF291" s="157">
        <v>3.5000000000000003E-2</v>
      </c>
      <c r="AG291" s="157">
        <v>3.5000000000000003E-2</v>
      </c>
      <c r="AH291" s="157">
        <v>3.5000000000000003E-2</v>
      </c>
      <c r="AI291" s="157">
        <v>3.5000000000000003E-2</v>
      </c>
      <c r="AJ291" s="158">
        <v>8.2000000000000007E-3</v>
      </c>
      <c r="AK291" s="158">
        <v>8.2000000000000007E-3</v>
      </c>
      <c r="AL291" s="158">
        <v>8.2000000000000007E-3</v>
      </c>
      <c r="AM291" s="158">
        <v>8.2000000000000007E-3</v>
      </c>
    </row>
  </sheetData>
  <mergeCells count="500">
    <mergeCell ref="I60:W60"/>
    <mergeCell ref="X60:AA60"/>
    <mergeCell ref="AB60:AE60"/>
    <mergeCell ref="AF60:AJ60"/>
    <mergeCell ref="I61:W61"/>
    <mergeCell ref="X61:AA61"/>
    <mergeCell ref="AB61:AE61"/>
    <mergeCell ref="AF61:AJ61"/>
    <mergeCell ref="I58:W58"/>
    <mergeCell ref="X58:AA58"/>
    <mergeCell ref="AB58:AE58"/>
    <mergeCell ref="AF58:AJ58"/>
    <mergeCell ref="I59:W59"/>
    <mergeCell ref="X59:AA59"/>
    <mergeCell ref="AB59:AE59"/>
    <mergeCell ref="AF59:AJ59"/>
    <mergeCell ref="E54:Y54"/>
    <mergeCell ref="Z54:AF54"/>
    <mergeCell ref="I57:W57"/>
    <mergeCell ref="X57:AA57"/>
    <mergeCell ref="AB57:AE57"/>
    <mergeCell ref="AF57:AJ57"/>
    <mergeCell ref="I52:W52"/>
    <mergeCell ref="X52:AA52"/>
    <mergeCell ref="AB52:AE52"/>
    <mergeCell ref="AF52:AJ52"/>
    <mergeCell ref="I53:W53"/>
    <mergeCell ref="X53:AA53"/>
    <mergeCell ref="AB53:AE53"/>
    <mergeCell ref="AF53:AJ53"/>
    <mergeCell ref="I49:W49"/>
    <mergeCell ref="X49:AA49"/>
    <mergeCell ref="AB49:AE49"/>
    <mergeCell ref="AF49:AJ49"/>
    <mergeCell ref="I51:W51"/>
    <mergeCell ref="X51:AA51"/>
    <mergeCell ref="AB51:AE51"/>
    <mergeCell ref="AF51:AJ51"/>
    <mergeCell ref="I47:W47"/>
    <mergeCell ref="X47:AA47"/>
    <mergeCell ref="AB47:AE47"/>
    <mergeCell ref="AF47:AJ47"/>
    <mergeCell ref="I48:W48"/>
    <mergeCell ref="X48:AA48"/>
    <mergeCell ref="AB48:AE48"/>
    <mergeCell ref="AF48:AJ48"/>
    <mergeCell ref="I45:W45"/>
    <mergeCell ref="X45:AA45"/>
    <mergeCell ref="AB45:AE45"/>
    <mergeCell ref="AF45:AJ45"/>
    <mergeCell ref="I46:W46"/>
    <mergeCell ref="X46:AA46"/>
    <mergeCell ref="AB46:AE46"/>
    <mergeCell ref="AF46:AJ46"/>
    <mergeCell ref="I42:W42"/>
    <mergeCell ref="X42:AA42"/>
    <mergeCell ref="AB42:AE42"/>
    <mergeCell ref="AF42:AJ42"/>
    <mergeCell ref="I43:W43"/>
    <mergeCell ref="X43:AA43"/>
    <mergeCell ref="AB43:AE43"/>
    <mergeCell ref="AF43:AJ43"/>
    <mergeCell ref="I40:W40"/>
    <mergeCell ref="X40:AA40"/>
    <mergeCell ref="AB40:AE40"/>
    <mergeCell ref="AF40:AJ40"/>
    <mergeCell ref="I41:W41"/>
    <mergeCell ref="X41:AA41"/>
    <mergeCell ref="AB41:AE41"/>
    <mergeCell ref="AF41:AJ41"/>
    <mergeCell ref="X38:AA38"/>
    <mergeCell ref="AB38:AE38"/>
    <mergeCell ref="AF38:AJ38"/>
    <mergeCell ref="I39:W39"/>
    <mergeCell ref="X39:AA39"/>
    <mergeCell ref="AB39:AE39"/>
    <mergeCell ref="AF39:AJ39"/>
    <mergeCell ref="B32:G32"/>
    <mergeCell ref="H32:P32"/>
    <mergeCell ref="Q32:Z32"/>
    <mergeCell ref="AA32:AJ32"/>
    <mergeCell ref="B34:G34"/>
    <mergeCell ref="H34:P34"/>
    <mergeCell ref="Q34:Z34"/>
    <mergeCell ref="AA34:AJ34"/>
    <mergeCell ref="B33:G33"/>
    <mergeCell ref="H33:P33"/>
    <mergeCell ref="Q33:Z33"/>
    <mergeCell ref="AA33:AJ33"/>
    <mergeCell ref="B30:G30"/>
    <mergeCell ref="H30:P30"/>
    <mergeCell ref="Q30:Z30"/>
    <mergeCell ref="AA30:AJ30"/>
    <mergeCell ref="B31:G31"/>
    <mergeCell ref="H31:P31"/>
    <mergeCell ref="Q31:Z31"/>
    <mergeCell ref="AA31:AJ31"/>
    <mergeCell ref="I27:S27"/>
    <mergeCell ref="T27:Y27"/>
    <mergeCell ref="Z27:AE27"/>
    <mergeCell ref="AF27:AJ27"/>
    <mergeCell ref="B29:G29"/>
    <mergeCell ref="H29:P29"/>
    <mergeCell ref="Q29:Z29"/>
    <mergeCell ref="AA29:AJ29"/>
    <mergeCell ref="I25:S25"/>
    <mergeCell ref="T25:Y25"/>
    <mergeCell ref="Z25:AE25"/>
    <mergeCell ref="AF25:AJ25"/>
    <mergeCell ref="I26:S26"/>
    <mergeCell ref="T26:Y26"/>
    <mergeCell ref="Z26:AE26"/>
    <mergeCell ref="AF26:AJ26"/>
    <mergeCell ref="AG19:AJ19"/>
    <mergeCell ref="M17:P17"/>
    <mergeCell ref="Q17:T17"/>
    <mergeCell ref="U17:X17"/>
    <mergeCell ref="Y17:AB17"/>
    <mergeCell ref="AC17:AF17"/>
    <mergeCell ref="AK19:AN19"/>
    <mergeCell ref="I24:S24"/>
    <mergeCell ref="T24:Y24"/>
    <mergeCell ref="Z24:AE24"/>
    <mergeCell ref="AF24:AJ24"/>
    <mergeCell ref="B19:L19"/>
    <mergeCell ref="M19:P19"/>
    <mergeCell ref="Q19:T19"/>
    <mergeCell ref="U19:X19"/>
    <mergeCell ref="Y19:AB19"/>
    <mergeCell ref="AC19:AF19"/>
    <mergeCell ref="A1:AO2"/>
    <mergeCell ref="A3:AO3"/>
    <mergeCell ref="P5:AG5"/>
    <mergeCell ref="P6:AG6"/>
    <mergeCell ref="AP5:AV5"/>
    <mergeCell ref="AP6:AV6"/>
    <mergeCell ref="AG15:AJ15"/>
    <mergeCell ref="AK15:AN15"/>
    <mergeCell ref="B16:L16"/>
    <mergeCell ref="M16:P16"/>
    <mergeCell ref="Q16:T16"/>
    <mergeCell ref="U16:X16"/>
    <mergeCell ref="Y16:AB16"/>
    <mergeCell ref="AC16:AF16"/>
    <mergeCell ref="AG16:AJ16"/>
    <mergeCell ref="AK16:AN16"/>
    <mergeCell ref="B15:L15"/>
    <mergeCell ref="M15:P15"/>
    <mergeCell ref="Q15:T15"/>
    <mergeCell ref="U15:X15"/>
    <mergeCell ref="Y15:AB15"/>
    <mergeCell ref="AC15:AF15"/>
    <mergeCell ref="A77:J77"/>
    <mergeCell ref="K77:O77"/>
    <mergeCell ref="P77:T77"/>
    <mergeCell ref="U77:Y77"/>
    <mergeCell ref="Z77:AD77"/>
    <mergeCell ref="AE77:AI77"/>
    <mergeCell ref="A8:AZ8"/>
    <mergeCell ref="N10:S10"/>
    <mergeCell ref="X10:AC10"/>
    <mergeCell ref="AH10:AM10"/>
    <mergeCell ref="N11:S11"/>
    <mergeCell ref="X11:AC11"/>
    <mergeCell ref="AH11:AM11"/>
    <mergeCell ref="AG17:AJ17"/>
    <mergeCell ref="AK17:AN17"/>
    <mergeCell ref="B18:L18"/>
    <mergeCell ref="M18:P18"/>
    <mergeCell ref="Q18:T18"/>
    <mergeCell ref="U18:X18"/>
    <mergeCell ref="Y18:AB18"/>
    <mergeCell ref="AC18:AF18"/>
    <mergeCell ref="AG18:AJ18"/>
    <mergeCell ref="AK18:AN18"/>
    <mergeCell ref="B17:L17"/>
    <mergeCell ref="K75:AS75"/>
    <mergeCell ref="A80:J80"/>
    <mergeCell ref="K80:O80"/>
    <mergeCell ref="P80:T80"/>
    <mergeCell ref="U80:Y80"/>
    <mergeCell ref="Z80:AD80"/>
    <mergeCell ref="AE80:AI80"/>
    <mergeCell ref="A81:J81"/>
    <mergeCell ref="K81:O81"/>
    <mergeCell ref="P81:T81"/>
    <mergeCell ref="U81:Y81"/>
    <mergeCell ref="Z81:AD81"/>
    <mergeCell ref="AE81:AI81"/>
    <mergeCell ref="A78:J78"/>
    <mergeCell ref="K78:O78"/>
    <mergeCell ref="P78:T78"/>
    <mergeCell ref="U78:Y78"/>
    <mergeCell ref="Z78:AD78"/>
    <mergeCell ref="A79:J79"/>
    <mergeCell ref="K79:O79"/>
    <mergeCell ref="P79:T79"/>
    <mergeCell ref="U79:Y79"/>
    <mergeCell ref="Z79:AD79"/>
    <mergeCell ref="AE79:AI79"/>
    <mergeCell ref="AI261:AK261"/>
    <mergeCell ref="AF263:AH263"/>
    <mergeCell ref="AI263:AK263"/>
    <mergeCell ref="AO263:AQ263"/>
    <mergeCell ref="AL263:AN263"/>
    <mergeCell ref="T259:V259"/>
    <mergeCell ref="T260:V260"/>
    <mergeCell ref="T261:V261"/>
    <mergeCell ref="A75:J76"/>
    <mergeCell ref="K76:O76"/>
    <mergeCell ref="P76:Y76"/>
    <mergeCell ref="Z76:AI76"/>
    <mergeCell ref="AJ76:AS76"/>
    <mergeCell ref="AJ77:AN77"/>
    <mergeCell ref="AO77:AS77"/>
    <mergeCell ref="AJ78:AN78"/>
    <mergeCell ref="AO78:AS78"/>
    <mergeCell ref="AE78:AI78"/>
    <mergeCell ref="AJ79:AN79"/>
    <mergeCell ref="AO79:AS79"/>
    <mergeCell ref="AJ80:AN80"/>
    <mergeCell ref="AO80:AS80"/>
    <mergeCell ref="AJ81:AN81"/>
    <mergeCell ref="AO81:AS81"/>
    <mergeCell ref="Z264:AB264"/>
    <mergeCell ref="AF264:AH264"/>
    <mergeCell ref="AI264:AK264"/>
    <mergeCell ref="AO264:AQ264"/>
    <mergeCell ref="AL264:AN264"/>
    <mergeCell ref="C262:G262"/>
    <mergeCell ref="H262:J262"/>
    <mergeCell ref="N262:P262"/>
    <mergeCell ref="Q262:S262"/>
    <mergeCell ref="W262:Y262"/>
    <mergeCell ref="Z262:AB262"/>
    <mergeCell ref="AF262:AH262"/>
    <mergeCell ref="AI262:AK262"/>
    <mergeCell ref="AO262:AQ262"/>
    <mergeCell ref="AL262:AN262"/>
    <mergeCell ref="AC262:AE262"/>
    <mergeCell ref="AC263:AE263"/>
    <mergeCell ref="AC264:AE264"/>
    <mergeCell ref="K264:M264"/>
    <mergeCell ref="T262:V262"/>
    <mergeCell ref="T263:V263"/>
    <mergeCell ref="T264:V264"/>
    <mergeCell ref="C264:G264"/>
    <mergeCell ref="H264:J264"/>
    <mergeCell ref="N264:P264"/>
    <mergeCell ref="Q264:S264"/>
    <mergeCell ref="W264:Y264"/>
    <mergeCell ref="Q258:Y258"/>
    <mergeCell ref="Z258:AH258"/>
    <mergeCell ref="AJ258:AQ258"/>
    <mergeCell ref="AO261:AQ261"/>
    <mergeCell ref="C263:G263"/>
    <mergeCell ref="H263:J263"/>
    <mergeCell ref="N263:P263"/>
    <mergeCell ref="Q263:S263"/>
    <mergeCell ref="W263:Y263"/>
    <mergeCell ref="Z263:AB263"/>
    <mergeCell ref="K262:M262"/>
    <mergeCell ref="K263:M263"/>
    <mergeCell ref="AF260:AH260"/>
    <mergeCell ref="AI260:AK260"/>
    <mergeCell ref="AO260:AQ260"/>
    <mergeCell ref="AL260:AN260"/>
    <mergeCell ref="AO259:AQ259"/>
    <mergeCell ref="AI259:AK259"/>
    <mergeCell ref="Z259:AB259"/>
    <mergeCell ref="AF259:AH259"/>
    <mergeCell ref="Q259:S259"/>
    <mergeCell ref="W259:Y259"/>
    <mergeCell ref="H259:J259"/>
    <mergeCell ref="N259:P259"/>
    <mergeCell ref="C257:AQ257"/>
    <mergeCell ref="AC259:AE259"/>
    <mergeCell ref="K259:M259"/>
    <mergeCell ref="K260:M260"/>
    <mergeCell ref="K261:M261"/>
    <mergeCell ref="AC260:AE260"/>
    <mergeCell ref="AC261:AE261"/>
    <mergeCell ref="AF261:AH261"/>
    <mergeCell ref="AL261:AN261"/>
    <mergeCell ref="C261:G261"/>
    <mergeCell ref="H261:J261"/>
    <mergeCell ref="W261:Y261"/>
    <mergeCell ref="Z261:AB261"/>
    <mergeCell ref="C258:G259"/>
    <mergeCell ref="C260:G260"/>
    <mergeCell ref="H260:J260"/>
    <mergeCell ref="W260:Y260"/>
    <mergeCell ref="Z260:AB260"/>
    <mergeCell ref="N261:P261"/>
    <mergeCell ref="Q261:S261"/>
    <mergeCell ref="N260:P260"/>
    <mergeCell ref="Q260:S260"/>
    <mergeCell ref="AL259:AN259"/>
    <mergeCell ref="H258:P258"/>
    <mergeCell ref="T269:V269"/>
    <mergeCell ref="W269:Y269"/>
    <mergeCell ref="Z269:AB269"/>
    <mergeCell ref="AC269:AE269"/>
    <mergeCell ref="C266:AQ266"/>
    <mergeCell ref="C267:G268"/>
    <mergeCell ref="H267:P267"/>
    <mergeCell ref="Q267:Y267"/>
    <mergeCell ref="Z267:AH267"/>
    <mergeCell ref="AJ267:AQ267"/>
    <mergeCell ref="N268:P268"/>
    <mergeCell ref="Q268:S268"/>
    <mergeCell ref="T268:V268"/>
    <mergeCell ref="W268:Y268"/>
    <mergeCell ref="Z268:AB268"/>
    <mergeCell ref="AC268:AE268"/>
    <mergeCell ref="AF268:AH268"/>
    <mergeCell ref="AI268:AK268"/>
    <mergeCell ref="AL268:AN268"/>
    <mergeCell ref="AO268:AQ268"/>
    <mergeCell ref="H268:J268"/>
    <mergeCell ref="K268:M268"/>
    <mergeCell ref="Z271:AB271"/>
    <mergeCell ref="AC271:AE271"/>
    <mergeCell ref="AF269:AH269"/>
    <mergeCell ref="AI269:AK269"/>
    <mergeCell ref="AL269:AN269"/>
    <mergeCell ref="AO269:AQ269"/>
    <mergeCell ref="C270:G270"/>
    <mergeCell ref="H270:J270"/>
    <mergeCell ref="K270:M270"/>
    <mergeCell ref="N270:P270"/>
    <mergeCell ref="Q270:S270"/>
    <mergeCell ref="T270:V270"/>
    <mergeCell ref="W270:Y270"/>
    <mergeCell ref="Z270:AB270"/>
    <mergeCell ref="AC270:AE270"/>
    <mergeCell ref="AF270:AH270"/>
    <mergeCell ref="AI270:AK270"/>
    <mergeCell ref="AL270:AN270"/>
    <mergeCell ref="AO270:AQ270"/>
    <mergeCell ref="C269:G269"/>
    <mergeCell ref="H269:J269"/>
    <mergeCell ref="K269:M269"/>
    <mergeCell ref="N269:P269"/>
    <mergeCell ref="Q269:S269"/>
    <mergeCell ref="AF271:AH271"/>
    <mergeCell ref="AI271:AK271"/>
    <mergeCell ref="AL271:AN271"/>
    <mergeCell ref="AO271:AQ271"/>
    <mergeCell ref="C272:G272"/>
    <mergeCell ref="H272:J272"/>
    <mergeCell ref="K272:M272"/>
    <mergeCell ref="N272:P272"/>
    <mergeCell ref="Q272:S272"/>
    <mergeCell ref="T272:V272"/>
    <mergeCell ref="W272:Y272"/>
    <mergeCell ref="Z272:AB272"/>
    <mergeCell ref="AC272:AE272"/>
    <mergeCell ref="AF272:AH272"/>
    <mergeCell ref="AI272:AK272"/>
    <mergeCell ref="AL272:AN272"/>
    <mergeCell ref="AO272:AQ272"/>
    <mergeCell ref="C271:G271"/>
    <mergeCell ref="H271:J271"/>
    <mergeCell ref="K271:M271"/>
    <mergeCell ref="N271:P271"/>
    <mergeCell ref="Q271:S271"/>
    <mergeCell ref="T271:V271"/>
    <mergeCell ref="W271:Y271"/>
    <mergeCell ref="AF273:AH273"/>
    <mergeCell ref="AI273:AK273"/>
    <mergeCell ref="AL273:AN273"/>
    <mergeCell ref="AO273:AQ273"/>
    <mergeCell ref="C276:G277"/>
    <mergeCell ref="C273:G273"/>
    <mergeCell ref="H273:J273"/>
    <mergeCell ref="K273:M273"/>
    <mergeCell ref="N273:P273"/>
    <mergeCell ref="Q273:S273"/>
    <mergeCell ref="T273:V273"/>
    <mergeCell ref="W273:Y273"/>
    <mergeCell ref="Z273:AB273"/>
    <mergeCell ref="AC273:AE273"/>
    <mergeCell ref="AF276:AM276"/>
    <mergeCell ref="AF277:AI277"/>
    <mergeCell ref="AJ277:AM277"/>
    <mergeCell ref="C275:AM275"/>
    <mergeCell ref="C280:G280"/>
    <mergeCell ref="C279:G279"/>
    <mergeCell ref="H279:K279"/>
    <mergeCell ref="L279:O279"/>
    <mergeCell ref="P279:S279"/>
    <mergeCell ref="T279:W279"/>
    <mergeCell ref="X279:AA279"/>
    <mergeCell ref="AB279:AE279"/>
    <mergeCell ref="C278:G278"/>
    <mergeCell ref="H278:K278"/>
    <mergeCell ref="L278:O278"/>
    <mergeCell ref="P278:S278"/>
    <mergeCell ref="T278:W278"/>
    <mergeCell ref="X278:AA278"/>
    <mergeCell ref="AB278:AE278"/>
    <mergeCell ref="AF287:AI287"/>
    <mergeCell ref="AJ287:AM287"/>
    <mergeCell ref="C287:G287"/>
    <mergeCell ref="C282:G282"/>
    <mergeCell ref="C281:G281"/>
    <mergeCell ref="H281:K281"/>
    <mergeCell ref="L281:O281"/>
    <mergeCell ref="P281:S281"/>
    <mergeCell ref="T281:W281"/>
    <mergeCell ref="X281:AA281"/>
    <mergeCell ref="AB281:AE281"/>
    <mergeCell ref="H287:K287"/>
    <mergeCell ref="AF281:AI281"/>
    <mergeCell ref="AJ281:AM281"/>
    <mergeCell ref="H282:K282"/>
    <mergeCell ref="L282:O282"/>
    <mergeCell ref="P282:S282"/>
    <mergeCell ref="T282:W282"/>
    <mergeCell ref="X282:AA282"/>
    <mergeCell ref="AB282:AE282"/>
    <mergeCell ref="AF282:AI282"/>
    <mergeCell ref="AJ282:AM282"/>
    <mergeCell ref="C291:G291"/>
    <mergeCell ref="C290:G290"/>
    <mergeCell ref="H290:K290"/>
    <mergeCell ref="L290:O290"/>
    <mergeCell ref="P290:S290"/>
    <mergeCell ref="T290:W290"/>
    <mergeCell ref="X290:AA290"/>
    <mergeCell ref="AB290:AE290"/>
    <mergeCell ref="C289:G289"/>
    <mergeCell ref="C288:G288"/>
    <mergeCell ref="L287:O287"/>
    <mergeCell ref="P287:S287"/>
    <mergeCell ref="T287:W287"/>
    <mergeCell ref="X287:AA287"/>
    <mergeCell ref="AB287:AE287"/>
    <mergeCell ref="C284:AM284"/>
    <mergeCell ref="C285:G286"/>
    <mergeCell ref="H285:O285"/>
    <mergeCell ref="P285:W285"/>
    <mergeCell ref="X285:AE285"/>
    <mergeCell ref="AF285:AM285"/>
    <mergeCell ref="H286:K286"/>
    <mergeCell ref="L286:O286"/>
    <mergeCell ref="P286:S286"/>
    <mergeCell ref="T286:W286"/>
    <mergeCell ref="X286:AA286"/>
    <mergeCell ref="AB286:AE286"/>
    <mergeCell ref="AF286:AI286"/>
    <mergeCell ref="AJ286:AM286"/>
    <mergeCell ref="H288:K288"/>
    <mergeCell ref="L288:O288"/>
    <mergeCell ref="P288:S288"/>
    <mergeCell ref="T288:W288"/>
    <mergeCell ref="AF278:AI278"/>
    <mergeCell ref="AJ278:AM278"/>
    <mergeCell ref="H277:K277"/>
    <mergeCell ref="L277:O277"/>
    <mergeCell ref="P277:S277"/>
    <mergeCell ref="T277:W277"/>
    <mergeCell ref="X277:AA277"/>
    <mergeCell ref="AB277:AE277"/>
    <mergeCell ref="H276:O276"/>
    <mergeCell ref="P276:W276"/>
    <mergeCell ref="X276:AE276"/>
    <mergeCell ref="AF279:AI279"/>
    <mergeCell ref="AJ279:AM279"/>
    <mergeCell ref="H280:K280"/>
    <mergeCell ref="L280:O280"/>
    <mergeCell ref="P280:S280"/>
    <mergeCell ref="T280:W280"/>
    <mergeCell ref="X280:AA280"/>
    <mergeCell ref="AB280:AE280"/>
    <mergeCell ref="AF280:AI280"/>
    <mergeCell ref="AJ280:AM280"/>
    <mergeCell ref="X288:AA288"/>
    <mergeCell ref="AB288:AE288"/>
    <mergeCell ref="AF288:AI288"/>
    <mergeCell ref="AJ288:AM288"/>
    <mergeCell ref="H289:K289"/>
    <mergeCell ref="L289:O289"/>
    <mergeCell ref="P289:S289"/>
    <mergeCell ref="T289:W289"/>
    <mergeCell ref="X289:AA289"/>
    <mergeCell ref="AB289:AE289"/>
    <mergeCell ref="AF289:AI289"/>
    <mergeCell ref="AJ289:AM289"/>
    <mergeCell ref="AJ290:AM290"/>
    <mergeCell ref="H291:K291"/>
    <mergeCell ref="L291:O291"/>
    <mergeCell ref="P291:S291"/>
    <mergeCell ref="T291:W291"/>
    <mergeCell ref="X291:AA291"/>
    <mergeCell ref="AB291:AE291"/>
    <mergeCell ref="AF291:AI291"/>
    <mergeCell ref="AJ291:AM291"/>
    <mergeCell ref="AF290:AI290"/>
  </mergeCells>
  <phoneticPr fontId="16" type="noConversion"/>
  <pageMargins left="0.7" right="0.7" top="0.75" bottom="0.75" header="0.3" footer="0.3"/>
  <pageSetup paperSize="9" scale="68" orientation="landscape" r:id="rId1"/>
  <rowBreaks count="8" manualBreakCount="8">
    <brk id="35" max="16383" man="1"/>
    <brk id="72" max="16383" man="1"/>
    <brk id="110" max="16383" man="1"/>
    <brk id="142" max="16383" man="1"/>
    <brk id="176" max="16383" man="1"/>
    <brk id="203" max="16383" man="1"/>
    <brk id="223" max="16383" man="1"/>
    <brk id="255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A5714-4222-4509-A256-0F64E3DED6CD}">
  <dimension ref="A1:AZ292"/>
  <sheetViews>
    <sheetView topLeftCell="A5" zoomScale="125" zoomScaleNormal="125" workbookViewId="0">
      <selection activeCell="T279" sqref="T279:W279"/>
    </sheetView>
  </sheetViews>
  <sheetFormatPr baseColWidth="10" defaultRowHeight="15" x14ac:dyDescent="0.25"/>
  <cols>
    <col min="1" max="52" width="2.7109375" customWidth="1"/>
    <col min="53" max="57" width="6.28515625" customWidth="1"/>
  </cols>
  <sheetData>
    <row r="1" spans="1:52" ht="15" customHeight="1" x14ac:dyDescent="0.25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</row>
    <row r="2" spans="1:52" ht="1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</row>
    <row r="3" spans="1:52" x14ac:dyDescent="0.25">
      <c r="A3" s="36" t="s">
        <v>153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</row>
    <row r="5" spans="1:52" ht="17.25" customHeight="1" x14ac:dyDescent="0.25">
      <c r="P5" s="37" t="s">
        <v>1</v>
      </c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I5" s="12"/>
      <c r="AP5" s="36" t="s">
        <v>3</v>
      </c>
      <c r="AQ5" s="36"/>
      <c r="AR5" s="36"/>
      <c r="AS5" s="36"/>
      <c r="AT5" s="36"/>
      <c r="AU5" s="36"/>
      <c r="AV5" s="36"/>
    </row>
    <row r="6" spans="1:52" ht="17.25" customHeight="1" x14ac:dyDescent="0.25">
      <c r="P6" s="37" t="s">
        <v>2</v>
      </c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P6" s="38">
        <v>46188</v>
      </c>
      <c r="AQ6" s="38"/>
      <c r="AR6" s="38"/>
      <c r="AS6" s="38"/>
      <c r="AT6" s="38"/>
      <c r="AU6" s="38"/>
      <c r="AV6" s="38"/>
    </row>
    <row r="8" spans="1:52" ht="21" customHeight="1" x14ac:dyDescent="0.35">
      <c r="A8" s="28" t="s">
        <v>154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</row>
    <row r="9" spans="1:52" ht="10.5" customHeight="1" thickBot="1" x14ac:dyDescent="0.4">
      <c r="A9" s="4"/>
    </row>
    <row r="10" spans="1:52" ht="19.5" customHeight="1" thickBot="1" x14ac:dyDescent="0.4">
      <c r="A10" s="4"/>
      <c r="N10" s="29" t="s">
        <v>21</v>
      </c>
      <c r="O10" s="30"/>
      <c r="P10" s="30"/>
      <c r="Q10" s="30"/>
      <c r="R10" s="30"/>
      <c r="S10" s="31"/>
      <c r="X10" s="29" t="s">
        <v>22</v>
      </c>
      <c r="Y10" s="30"/>
      <c r="Z10" s="30"/>
      <c r="AA10" s="30"/>
      <c r="AB10" s="30"/>
      <c r="AC10" s="31"/>
      <c r="AH10" s="29" t="s">
        <v>23</v>
      </c>
      <c r="AI10" s="30"/>
      <c r="AJ10" s="30"/>
      <c r="AK10" s="30"/>
      <c r="AL10" s="30"/>
      <c r="AM10" s="31"/>
    </row>
    <row r="11" spans="1:52" ht="19.5" customHeight="1" thickBot="1" x14ac:dyDescent="0.4">
      <c r="A11" s="4"/>
      <c r="C11" s="5"/>
      <c r="D11" s="5"/>
      <c r="E11" s="5"/>
      <c r="M11" s="5"/>
      <c r="N11" s="32">
        <v>106.8</v>
      </c>
      <c r="O11" s="33"/>
      <c r="P11" s="33"/>
      <c r="Q11" s="33"/>
      <c r="R11" s="33"/>
      <c r="S11" s="34"/>
      <c r="U11" s="5"/>
      <c r="V11" s="5"/>
      <c r="X11" s="29">
        <v>49.38</v>
      </c>
      <c r="Y11" s="30"/>
      <c r="Z11" s="30"/>
      <c r="AA11" s="30"/>
      <c r="AB11" s="30"/>
      <c r="AC11" s="31"/>
      <c r="AH11" s="29">
        <f>N11+X11</f>
        <v>156.18</v>
      </c>
      <c r="AI11" s="30"/>
      <c r="AJ11" s="30"/>
      <c r="AK11" s="30"/>
      <c r="AL11" s="30"/>
      <c r="AM11" s="31"/>
    </row>
    <row r="14" spans="1:52" ht="21" x14ac:dyDescent="0.35">
      <c r="A14" s="4" t="s">
        <v>7</v>
      </c>
      <c r="B14" s="2"/>
      <c r="C14" s="2"/>
      <c r="D14" s="2"/>
      <c r="E14" s="2"/>
      <c r="F14" s="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52" x14ac:dyDescent="0.25">
      <c r="B15" s="44">
        <v>2026</v>
      </c>
      <c r="C15" s="45"/>
      <c r="D15" s="45"/>
      <c r="E15" s="45"/>
      <c r="F15" s="45"/>
      <c r="G15" s="45"/>
      <c r="H15" s="45"/>
      <c r="I15" s="45"/>
      <c r="J15" s="45"/>
      <c r="K15" s="45"/>
      <c r="L15" s="46"/>
      <c r="M15" s="39" t="s">
        <v>45</v>
      </c>
      <c r="N15" s="39"/>
      <c r="O15" s="39"/>
      <c r="P15" s="39"/>
      <c r="Q15" s="39" t="s">
        <v>46</v>
      </c>
      <c r="R15" s="39"/>
      <c r="S15" s="39"/>
      <c r="T15" s="39"/>
      <c r="U15" s="39" t="s">
        <v>47</v>
      </c>
      <c r="V15" s="39"/>
      <c r="W15" s="39"/>
      <c r="X15" s="39"/>
      <c r="Y15" s="39" t="s">
        <v>48</v>
      </c>
      <c r="Z15" s="39"/>
      <c r="AA15" s="39"/>
      <c r="AB15" s="39"/>
      <c r="AC15" s="39" t="s">
        <v>49</v>
      </c>
      <c r="AD15" s="39"/>
      <c r="AE15" s="39"/>
      <c r="AF15" s="39"/>
      <c r="AG15" s="39" t="s">
        <v>50</v>
      </c>
      <c r="AH15" s="39"/>
      <c r="AI15" s="39"/>
      <c r="AJ15" s="39"/>
      <c r="AK15" s="39" t="s">
        <v>116</v>
      </c>
      <c r="AL15" s="39"/>
      <c r="AM15" s="39"/>
      <c r="AN15" s="39"/>
    </row>
    <row r="16" spans="1:52" x14ac:dyDescent="0.25">
      <c r="B16" s="40" t="s">
        <v>6</v>
      </c>
      <c r="C16" s="41"/>
      <c r="D16" s="41"/>
      <c r="E16" s="41"/>
      <c r="F16" s="41"/>
      <c r="G16" s="41"/>
      <c r="H16" s="41"/>
      <c r="I16" s="41"/>
      <c r="J16" s="41"/>
      <c r="K16" s="41"/>
      <c r="L16" s="42"/>
      <c r="M16" s="191">
        <v>3.16</v>
      </c>
      <c r="N16" s="191"/>
      <c r="O16" s="191"/>
      <c r="P16" s="191"/>
      <c r="Q16" s="191">
        <v>5.09</v>
      </c>
      <c r="R16" s="191"/>
      <c r="S16" s="191"/>
      <c r="T16" s="191"/>
      <c r="U16" s="191">
        <v>5.78</v>
      </c>
      <c r="V16" s="191"/>
      <c r="W16" s="191"/>
      <c r="X16" s="191"/>
      <c r="Y16" s="191">
        <v>3.88</v>
      </c>
      <c r="Z16" s="191"/>
      <c r="AA16" s="191"/>
      <c r="AB16" s="191"/>
      <c r="AC16" s="191">
        <v>3.18</v>
      </c>
      <c r="AD16" s="191"/>
      <c r="AE16" s="191"/>
      <c r="AF16" s="191"/>
      <c r="AG16" s="191"/>
      <c r="AH16" s="191"/>
      <c r="AI16" s="191"/>
      <c r="AJ16" s="191"/>
      <c r="AK16" s="191">
        <f>SUM(M16:AJ16)/5</f>
        <v>4.218</v>
      </c>
      <c r="AL16" s="191"/>
      <c r="AM16" s="191"/>
      <c r="AN16" s="191"/>
    </row>
    <row r="17" spans="1:40" x14ac:dyDescent="0.25">
      <c r="B17" s="40" t="s">
        <v>104</v>
      </c>
      <c r="C17" s="41"/>
      <c r="D17" s="41"/>
      <c r="E17" s="41"/>
      <c r="F17" s="41"/>
      <c r="G17" s="41"/>
      <c r="H17" s="41"/>
      <c r="I17" s="41"/>
      <c r="J17" s="41"/>
      <c r="K17" s="41"/>
      <c r="L17" s="42"/>
      <c r="M17" s="47">
        <v>154</v>
      </c>
      <c r="N17" s="47"/>
      <c r="O17" s="47"/>
      <c r="P17" s="47"/>
      <c r="Q17" s="47">
        <v>221</v>
      </c>
      <c r="R17" s="47"/>
      <c r="S17" s="47"/>
      <c r="T17" s="47"/>
      <c r="U17" s="47">
        <v>280</v>
      </c>
      <c r="V17" s="47"/>
      <c r="W17" s="47"/>
      <c r="X17" s="47"/>
      <c r="Y17" s="47">
        <v>180</v>
      </c>
      <c r="Z17" s="47"/>
      <c r="AA17" s="47"/>
      <c r="AB17" s="47"/>
      <c r="AC17" s="47">
        <v>154</v>
      </c>
      <c r="AD17" s="47"/>
      <c r="AE17" s="47"/>
      <c r="AF17" s="47"/>
      <c r="AG17" s="47"/>
      <c r="AH17" s="47"/>
      <c r="AI17" s="47"/>
      <c r="AJ17" s="47"/>
      <c r="AK17" s="47">
        <f>SUM(M17:AJ17)/5</f>
        <v>197.8</v>
      </c>
      <c r="AL17" s="47"/>
      <c r="AM17" s="47"/>
      <c r="AN17" s="47"/>
    </row>
    <row r="18" spans="1:40" x14ac:dyDescent="0.25">
      <c r="B18" s="40" t="s">
        <v>115</v>
      </c>
      <c r="C18" s="41"/>
      <c r="D18" s="41"/>
      <c r="E18" s="41"/>
      <c r="F18" s="41"/>
      <c r="G18" s="41"/>
      <c r="H18" s="41"/>
      <c r="I18" s="41"/>
      <c r="J18" s="41"/>
      <c r="K18" s="41"/>
      <c r="L18" s="42"/>
      <c r="M18" s="191">
        <v>6786.93</v>
      </c>
      <c r="N18" s="191"/>
      <c r="O18" s="191"/>
      <c r="P18" s="191"/>
      <c r="Q18" s="191">
        <v>10955.04</v>
      </c>
      <c r="R18" s="191"/>
      <c r="S18" s="191"/>
      <c r="T18" s="191"/>
      <c r="U18" s="191">
        <v>11930.4</v>
      </c>
      <c r="V18" s="191"/>
      <c r="W18" s="191"/>
      <c r="X18" s="191"/>
      <c r="Y18" s="191">
        <v>13530.9</v>
      </c>
      <c r="Z18" s="191"/>
      <c r="AA18" s="191"/>
      <c r="AB18" s="191"/>
      <c r="AC18" s="191">
        <v>7833.18</v>
      </c>
      <c r="AD18" s="191"/>
      <c r="AE18" s="191"/>
      <c r="AF18" s="191"/>
      <c r="AG18" s="191"/>
      <c r="AH18" s="191"/>
      <c r="AI18" s="191"/>
      <c r="AJ18" s="191"/>
      <c r="AK18" s="191">
        <f>SUM(M18:AJ18)/5</f>
        <v>10207.290000000001</v>
      </c>
      <c r="AL18" s="191"/>
      <c r="AM18" s="191"/>
      <c r="AN18" s="191"/>
    </row>
    <row r="19" spans="1:40" x14ac:dyDescent="0.25"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2"/>
      <c r="M19" s="49"/>
      <c r="N19" s="50"/>
      <c r="O19" s="50"/>
      <c r="P19" s="51"/>
      <c r="Q19" s="49"/>
      <c r="R19" s="50"/>
      <c r="S19" s="50"/>
      <c r="T19" s="51"/>
      <c r="U19" s="49"/>
      <c r="V19" s="50"/>
      <c r="W19" s="50"/>
      <c r="X19" s="51"/>
      <c r="Y19" s="49"/>
      <c r="Z19" s="50"/>
      <c r="AA19" s="50"/>
      <c r="AB19" s="51"/>
      <c r="AC19" s="49"/>
      <c r="AD19" s="50"/>
      <c r="AE19" s="50"/>
      <c r="AF19" s="51"/>
      <c r="AG19" s="49"/>
      <c r="AH19" s="50"/>
      <c r="AI19" s="50"/>
      <c r="AJ19" s="51"/>
      <c r="AK19" s="49"/>
      <c r="AL19" s="50"/>
      <c r="AM19" s="50"/>
      <c r="AN19" s="51"/>
    </row>
    <row r="22" spans="1:40" ht="21" x14ac:dyDescent="0.35">
      <c r="A22" s="4" t="s">
        <v>30</v>
      </c>
    </row>
    <row r="23" spans="1:40" ht="7.5" customHeight="1" thickBot="1" x14ac:dyDescent="0.3"/>
    <row r="24" spans="1:40" s="6" customFormat="1" ht="20.25" customHeight="1" thickBot="1" x14ac:dyDescent="0.3">
      <c r="I24" s="52" t="s">
        <v>5</v>
      </c>
      <c r="J24" s="53"/>
      <c r="K24" s="53"/>
      <c r="L24" s="53"/>
      <c r="M24" s="53"/>
      <c r="N24" s="53"/>
      <c r="O24" s="53"/>
      <c r="P24" s="53"/>
      <c r="Q24" s="53"/>
      <c r="R24" s="53"/>
      <c r="S24" s="54"/>
      <c r="T24" s="55" t="s">
        <v>155</v>
      </c>
      <c r="U24" s="56"/>
      <c r="V24" s="56"/>
      <c r="W24" s="56"/>
      <c r="X24" s="56"/>
      <c r="Y24" s="57"/>
      <c r="Z24" s="55" t="s">
        <v>156</v>
      </c>
      <c r="AA24" s="56"/>
      <c r="AB24" s="56"/>
      <c r="AC24" s="56"/>
      <c r="AD24" s="56"/>
      <c r="AE24" s="57"/>
      <c r="AF24" s="52" t="s">
        <v>4</v>
      </c>
      <c r="AG24" s="53"/>
      <c r="AH24" s="53"/>
      <c r="AI24" s="53"/>
      <c r="AJ24" s="54"/>
    </row>
    <row r="25" spans="1:40" s="6" customFormat="1" ht="20.25" customHeight="1" thickBot="1" x14ac:dyDescent="0.3">
      <c r="I25" s="69" t="s">
        <v>6</v>
      </c>
      <c r="J25" s="70"/>
      <c r="K25" s="70"/>
      <c r="L25" s="70"/>
      <c r="M25" s="70"/>
      <c r="N25" s="70"/>
      <c r="O25" s="70"/>
      <c r="P25" s="70"/>
      <c r="Q25" s="70"/>
      <c r="R25" s="70"/>
      <c r="S25" s="71"/>
      <c r="T25" s="72">
        <v>3.1800000000000002E-2</v>
      </c>
      <c r="U25" s="73"/>
      <c r="V25" s="73"/>
      <c r="W25" s="73"/>
      <c r="X25" s="73"/>
      <c r="Y25" s="74"/>
      <c r="Z25" s="72">
        <v>4.2900000000000001E-2</v>
      </c>
      <c r="AA25" s="73"/>
      <c r="AB25" s="73"/>
      <c r="AC25" s="73"/>
      <c r="AD25" s="73"/>
      <c r="AE25" s="74"/>
      <c r="AF25" s="185">
        <f>((T25-Z25)/Z25)</f>
        <v>-0.2587412587412587</v>
      </c>
      <c r="AG25" s="186"/>
      <c r="AH25" s="186"/>
      <c r="AI25" s="186"/>
      <c r="AJ25" s="187"/>
    </row>
    <row r="26" spans="1:40" s="6" customFormat="1" ht="20.25" customHeight="1" thickBot="1" x14ac:dyDescent="0.3">
      <c r="I26" s="69" t="s">
        <v>104</v>
      </c>
      <c r="J26" s="70"/>
      <c r="K26" s="70"/>
      <c r="L26" s="70"/>
      <c r="M26" s="70"/>
      <c r="N26" s="70"/>
      <c r="O26" s="70"/>
      <c r="P26" s="70"/>
      <c r="Q26" s="70"/>
      <c r="R26" s="70"/>
      <c r="S26" s="71"/>
      <c r="T26" s="182">
        <v>154</v>
      </c>
      <c r="U26" s="183"/>
      <c r="V26" s="183"/>
      <c r="W26" s="183"/>
      <c r="X26" s="183"/>
      <c r="Y26" s="184"/>
      <c r="Z26" s="182">
        <v>207</v>
      </c>
      <c r="AA26" s="183"/>
      <c r="AB26" s="183"/>
      <c r="AC26" s="183"/>
      <c r="AD26" s="183"/>
      <c r="AE26" s="184"/>
      <c r="AF26" s="185">
        <f>((T26-Z26)/Z26)</f>
        <v>-0.2560386473429952</v>
      </c>
      <c r="AG26" s="186"/>
      <c r="AH26" s="186"/>
      <c r="AI26" s="186"/>
      <c r="AJ26" s="187"/>
    </row>
    <row r="27" spans="1:40" s="6" customFormat="1" ht="20.25" customHeight="1" thickBot="1" x14ac:dyDescent="0.3">
      <c r="I27" s="58" t="s">
        <v>18</v>
      </c>
      <c r="J27" s="59"/>
      <c r="K27" s="59"/>
      <c r="L27" s="59"/>
      <c r="M27" s="59"/>
      <c r="N27" s="59"/>
      <c r="O27" s="59"/>
      <c r="P27" s="59"/>
      <c r="Q27" s="59"/>
      <c r="R27" s="59"/>
      <c r="S27" s="60"/>
      <c r="T27" s="61">
        <v>7833.18</v>
      </c>
      <c r="U27" s="62"/>
      <c r="V27" s="62"/>
      <c r="W27" s="62"/>
      <c r="X27" s="62"/>
      <c r="Y27" s="63"/>
      <c r="Z27" s="61">
        <v>5786.9</v>
      </c>
      <c r="AA27" s="62"/>
      <c r="AB27" s="62"/>
      <c r="AC27" s="62"/>
      <c r="AD27" s="62"/>
      <c r="AE27" s="63"/>
      <c r="AF27" s="64">
        <f>((T27-Z27)/Z27)</f>
        <v>0.35360555737959887</v>
      </c>
      <c r="AG27" s="65"/>
      <c r="AH27" s="65"/>
      <c r="AI27" s="65"/>
      <c r="AJ27" s="66"/>
    </row>
    <row r="28" spans="1:40" ht="15.75" thickBot="1" x14ac:dyDescent="0.3"/>
    <row r="29" spans="1:40" ht="15.75" thickBot="1" x14ac:dyDescent="0.3">
      <c r="B29" s="67" t="s">
        <v>44</v>
      </c>
      <c r="C29" s="67"/>
      <c r="D29" s="67"/>
      <c r="E29" s="67"/>
      <c r="F29" s="67"/>
      <c r="G29" s="67"/>
      <c r="H29" s="68" t="s">
        <v>119</v>
      </c>
      <c r="I29" s="68"/>
      <c r="J29" s="68"/>
      <c r="K29" s="68"/>
      <c r="L29" s="68"/>
      <c r="M29" s="68"/>
      <c r="N29" s="68"/>
      <c r="O29" s="68"/>
      <c r="P29" s="68"/>
      <c r="Q29" s="68" t="s">
        <v>104</v>
      </c>
      <c r="R29" s="68"/>
      <c r="S29" s="68"/>
      <c r="T29" s="68"/>
      <c r="U29" s="68"/>
      <c r="V29" s="68"/>
      <c r="W29" s="68"/>
      <c r="X29" s="68"/>
      <c r="Y29" s="68"/>
      <c r="Z29" s="68"/>
      <c r="AA29" s="68" t="s">
        <v>120</v>
      </c>
      <c r="AB29" s="68"/>
      <c r="AC29" s="68"/>
      <c r="AD29" s="68"/>
      <c r="AE29" s="68"/>
      <c r="AF29" s="68"/>
      <c r="AG29" s="68"/>
      <c r="AH29" s="68"/>
      <c r="AI29" s="68"/>
      <c r="AJ29" s="68"/>
    </row>
    <row r="30" spans="1:40" ht="15.75" thickBot="1" x14ac:dyDescent="0.3">
      <c r="B30" s="67" t="s">
        <v>45</v>
      </c>
      <c r="C30" s="67"/>
      <c r="D30" s="67"/>
      <c r="E30" s="67"/>
      <c r="F30" s="67"/>
      <c r="G30" s="67"/>
      <c r="H30" s="87">
        <v>4836</v>
      </c>
      <c r="I30" s="87"/>
      <c r="J30" s="87"/>
      <c r="K30" s="87"/>
      <c r="L30" s="87"/>
      <c r="M30" s="87"/>
      <c r="N30" s="87"/>
      <c r="O30" s="87"/>
      <c r="P30" s="87"/>
      <c r="Q30" s="68">
        <v>165</v>
      </c>
      <c r="R30" s="68"/>
      <c r="S30" s="68"/>
      <c r="T30" s="68"/>
      <c r="U30" s="68"/>
      <c r="V30" s="68"/>
      <c r="W30" s="68"/>
      <c r="X30" s="68"/>
      <c r="Y30" s="68"/>
      <c r="Z30" s="68"/>
      <c r="AA30" s="88">
        <v>3.4099999999999998E-2</v>
      </c>
      <c r="AB30" s="88"/>
      <c r="AC30" s="88"/>
      <c r="AD30" s="88"/>
      <c r="AE30" s="88"/>
      <c r="AF30" s="88"/>
      <c r="AG30" s="88"/>
      <c r="AH30" s="88"/>
      <c r="AI30" s="88"/>
      <c r="AJ30" s="88"/>
    </row>
    <row r="31" spans="1:40" ht="15.75" thickBot="1" x14ac:dyDescent="0.3">
      <c r="B31" s="67" t="s">
        <v>46</v>
      </c>
      <c r="C31" s="67"/>
      <c r="D31" s="67"/>
      <c r="E31" s="67"/>
      <c r="F31" s="67"/>
      <c r="G31" s="67"/>
      <c r="H31" s="87">
        <v>4342</v>
      </c>
      <c r="I31" s="87"/>
      <c r="J31" s="87"/>
      <c r="K31" s="87"/>
      <c r="L31" s="87"/>
      <c r="M31" s="87"/>
      <c r="N31" s="87"/>
      <c r="O31" s="87"/>
      <c r="P31" s="87"/>
      <c r="Q31" s="68">
        <v>221</v>
      </c>
      <c r="R31" s="68"/>
      <c r="S31" s="68"/>
      <c r="T31" s="68"/>
      <c r="U31" s="68"/>
      <c r="V31" s="68"/>
      <c r="W31" s="68"/>
      <c r="X31" s="68"/>
      <c r="Y31" s="68"/>
      <c r="Z31" s="68"/>
      <c r="AA31" s="88">
        <v>5.0900000000000001E-2</v>
      </c>
      <c r="AB31" s="88"/>
      <c r="AC31" s="88"/>
      <c r="AD31" s="88"/>
      <c r="AE31" s="88"/>
      <c r="AF31" s="88"/>
      <c r="AG31" s="88"/>
      <c r="AH31" s="88"/>
      <c r="AI31" s="88"/>
      <c r="AJ31" s="88"/>
    </row>
    <row r="32" spans="1:40" ht="15.75" thickBot="1" x14ac:dyDescent="0.3">
      <c r="B32" s="78" t="s">
        <v>47</v>
      </c>
      <c r="C32" s="79"/>
      <c r="D32" s="79"/>
      <c r="E32" s="79"/>
      <c r="F32" s="79"/>
      <c r="G32" s="80"/>
      <c r="H32" s="81">
        <v>4842</v>
      </c>
      <c r="I32" s="82"/>
      <c r="J32" s="82"/>
      <c r="K32" s="82"/>
      <c r="L32" s="82"/>
      <c r="M32" s="82"/>
      <c r="N32" s="82"/>
      <c r="O32" s="82"/>
      <c r="P32" s="83"/>
      <c r="Q32" s="29">
        <v>280</v>
      </c>
      <c r="R32" s="30"/>
      <c r="S32" s="30"/>
      <c r="T32" s="30"/>
      <c r="U32" s="30"/>
      <c r="V32" s="30"/>
      <c r="W32" s="30"/>
      <c r="X32" s="30"/>
      <c r="Y32" s="30"/>
      <c r="Z32" s="31"/>
      <c r="AA32" s="84">
        <v>5.7799999999999997E-2</v>
      </c>
      <c r="AB32" s="85"/>
      <c r="AC32" s="85"/>
      <c r="AD32" s="85"/>
      <c r="AE32" s="85"/>
      <c r="AF32" s="85"/>
      <c r="AG32" s="85"/>
      <c r="AH32" s="85"/>
      <c r="AI32" s="85"/>
      <c r="AJ32" s="86"/>
    </row>
    <row r="33" spans="1:36" ht="15.75" thickBot="1" x14ac:dyDescent="0.3">
      <c r="B33" s="78" t="s">
        <v>48</v>
      </c>
      <c r="C33" s="79"/>
      <c r="D33" s="79"/>
      <c r="E33" s="79"/>
      <c r="F33" s="79"/>
      <c r="G33" s="80"/>
      <c r="H33" s="81">
        <v>4634</v>
      </c>
      <c r="I33" s="82"/>
      <c r="J33" s="82"/>
      <c r="K33" s="82"/>
      <c r="L33" s="82"/>
      <c r="M33" s="82"/>
      <c r="N33" s="82"/>
      <c r="O33" s="82"/>
      <c r="P33" s="83"/>
      <c r="Q33" s="29">
        <v>180</v>
      </c>
      <c r="R33" s="30"/>
      <c r="S33" s="30"/>
      <c r="T33" s="30"/>
      <c r="U33" s="30"/>
      <c r="V33" s="30"/>
      <c r="W33" s="30"/>
      <c r="X33" s="30"/>
      <c r="Y33" s="30"/>
      <c r="Z33" s="31"/>
      <c r="AA33" s="84">
        <v>3.8800000000000001E-2</v>
      </c>
      <c r="AB33" s="85"/>
      <c r="AC33" s="85"/>
      <c r="AD33" s="85"/>
      <c r="AE33" s="85"/>
      <c r="AF33" s="85"/>
      <c r="AG33" s="85"/>
      <c r="AH33" s="85"/>
      <c r="AI33" s="85"/>
      <c r="AJ33" s="86"/>
    </row>
    <row r="34" spans="1:36" ht="15.75" thickBot="1" x14ac:dyDescent="0.3">
      <c r="B34" s="78" t="s">
        <v>49</v>
      </c>
      <c r="C34" s="79"/>
      <c r="D34" s="79"/>
      <c r="E34" s="79"/>
      <c r="F34" s="79"/>
      <c r="G34" s="80"/>
      <c r="H34" s="81">
        <v>4842</v>
      </c>
      <c r="I34" s="82"/>
      <c r="J34" s="82"/>
      <c r="K34" s="82"/>
      <c r="L34" s="82"/>
      <c r="M34" s="82"/>
      <c r="N34" s="82"/>
      <c r="O34" s="82"/>
      <c r="P34" s="83"/>
      <c r="Q34" s="29">
        <v>154</v>
      </c>
      <c r="R34" s="30"/>
      <c r="S34" s="30"/>
      <c r="T34" s="30"/>
      <c r="U34" s="30"/>
      <c r="V34" s="30"/>
      <c r="W34" s="30"/>
      <c r="X34" s="30"/>
      <c r="Y34" s="30"/>
      <c r="Z34" s="31"/>
      <c r="AA34" s="84">
        <v>3.1800000000000002E-2</v>
      </c>
      <c r="AB34" s="85"/>
      <c r="AC34" s="85"/>
      <c r="AD34" s="85"/>
      <c r="AE34" s="85"/>
      <c r="AF34" s="85"/>
      <c r="AG34" s="85"/>
      <c r="AH34" s="85"/>
      <c r="AI34" s="85"/>
      <c r="AJ34" s="86"/>
    </row>
    <row r="35" spans="1:36" ht="15.75" thickBot="1" x14ac:dyDescent="0.3">
      <c r="B35" s="67" t="s">
        <v>23</v>
      </c>
      <c r="C35" s="67"/>
      <c r="D35" s="67"/>
      <c r="E35" s="67"/>
      <c r="F35" s="67"/>
      <c r="G35" s="67"/>
      <c r="H35" s="87">
        <v>9178</v>
      </c>
      <c r="I35" s="87"/>
      <c r="J35" s="87"/>
      <c r="K35" s="87"/>
      <c r="L35" s="87"/>
      <c r="M35" s="87"/>
      <c r="N35" s="87"/>
      <c r="O35" s="87"/>
      <c r="P35" s="87"/>
      <c r="Q35" s="68">
        <v>386</v>
      </c>
      <c r="R35" s="68"/>
      <c r="S35" s="68"/>
      <c r="T35" s="68"/>
      <c r="U35" s="68"/>
      <c r="V35" s="68"/>
      <c r="W35" s="68"/>
      <c r="X35" s="68"/>
      <c r="Y35" s="68"/>
      <c r="Z35" s="68"/>
      <c r="AA35" s="88">
        <v>4.2099999999999999E-2</v>
      </c>
      <c r="AB35" s="88"/>
      <c r="AC35" s="88"/>
      <c r="AD35" s="88"/>
      <c r="AE35" s="88"/>
      <c r="AF35" s="88"/>
      <c r="AG35" s="88"/>
      <c r="AH35" s="88"/>
      <c r="AI35" s="88"/>
      <c r="AJ35" s="88"/>
    </row>
    <row r="37" spans="1:36" ht="21" x14ac:dyDescent="0.35">
      <c r="A37" s="4" t="s">
        <v>29</v>
      </c>
    </row>
    <row r="38" spans="1:36" ht="7.5" customHeight="1" thickBot="1" x14ac:dyDescent="0.3"/>
    <row r="39" spans="1:36" ht="15.75" thickBot="1" x14ac:dyDescent="0.3">
      <c r="I39" s="10" t="s">
        <v>12</v>
      </c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89" t="s">
        <v>21</v>
      </c>
      <c r="Y39" s="89"/>
      <c r="Z39" s="89"/>
      <c r="AA39" s="89"/>
      <c r="AB39" s="89" t="s">
        <v>22</v>
      </c>
      <c r="AC39" s="89"/>
      <c r="AD39" s="89"/>
      <c r="AE39" s="89"/>
      <c r="AF39" s="89" t="s">
        <v>23</v>
      </c>
      <c r="AG39" s="89"/>
      <c r="AH39" s="89"/>
      <c r="AI39" s="89"/>
      <c r="AJ39" s="89"/>
    </row>
    <row r="40" spans="1:36" ht="15.75" thickBot="1" x14ac:dyDescent="0.3">
      <c r="I40" s="90" t="s">
        <v>9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1">
        <v>3</v>
      </c>
      <c r="Y40" s="91"/>
      <c r="Z40" s="91"/>
      <c r="AA40" s="91"/>
      <c r="AB40" s="91">
        <v>3</v>
      </c>
      <c r="AC40" s="91"/>
      <c r="AD40" s="91"/>
      <c r="AE40" s="91"/>
      <c r="AF40" s="92">
        <v>6</v>
      </c>
      <c r="AG40" s="93"/>
      <c r="AH40" s="93"/>
      <c r="AI40" s="93"/>
      <c r="AJ40" s="94"/>
    </row>
    <row r="41" spans="1:36" ht="15.75" thickBot="1" x14ac:dyDescent="0.3">
      <c r="I41" s="90" t="s">
        <v>8</v>
      </c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>
        <v>0</v>
      </c>
      <c r="Y41" s="91"/>
      <c r="Z41" s="91"/>
      <c r="AA41" s="91"/>
      <c r="AB41" s="91">
        <v>0</v>
      </c>
      <c r="AC41" s="91"/>
      <c r="AD41" s="91"/>
      <c r="AE41" s="91"/>
      <c r="AF41" s="92">
        <v>0</v>
      </c>
      <c r="AG41" s="93"/>
      <c r="AH41" s="93"/>
      <c r="AI41" s="93"/>
      <c r="AJ41" s="94"/>
    </row>
    <row r="42" spans="1:36" ht="15.75" thickBot="1" x14ac:dyDescent="0.3">
      <c r="I42" s="90" t="s">
        <v>10</v>
      </c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1">
        <v>3</v>
      </c>
      <c r="Y42" s="91"/>
      <c r="Z42" s="91"/>
      <c r="AA42" s="91"/>
      <c r="AB42" s="91">
        <v>3</v>
      </c>
      <c r="AC42" s="91"/>
      <c r="AD42" s="91"/>
      <c r="AE42" s="91"/>
      <c r="AF42" s="92">
        <v>6</v>
      </c>
      <c r="AG42" s="93"/>
      <c r="AH42" s="93"/>
      <c r="AI42" s="93"/>
      <c r="AJ42" s="94"/>
    </row>
    <row r="43" spans="1:36" ht="15.75" thickBot="1" x14ac:dyDescent="0.3">
      <c r="I43" s="90" t="s">
        <v>11</v>
      </c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1">
        <v>70</v>
      </c>
      <c r="Y43" s="91"/>
      <c r="Z43" s="91"/>
      <c r="AA43" s="91"/>
      <c r="AB43" s="91">
        <v>75</v>
      </c>
      <c r="AC43" s="91"/>
      <c r="AD43" s="91"/>
      <c r="AE43" s="91"/>
      <c r="AF43" s="92">
        <v>145</v>
      </c>
      <c r="AG43" s="93"/>
      <c r="AH43" s="93"/>
      <c r="AI43" s="93"/>
      <c r="AJ43" s="94"/>
    </row>
    <row r="44" spans="1:36" ht="15.75" thickBot="1" x14ac:dyDescent="0.3">
      <c r="I44" s="90" t="s">
        <v>19</v>
      </c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5">
        <v>3333.7</v>
      </c>
      <c r="Y44" s="95"/>
      <c r="Z44" s="95"/>
      <c r="AA44" s="95"/>
      <c r="AB44" s="95">
        <v>4499.4799999999996</v>
      </c>
      <c r="AC44" s="95"/>
      <c r="AD44" s="95"/>
      <c r="AE44" s="95"/>
      <c r="AF44" s="96">
        <v>7833.18</v>
      </c>
      <c r="AG44" s="97"/>
      <c r="AH44" s="97"/>
      <c r="AI44" s="97"/>
      <c r="AJ44" s="98"/>
    </row>
    <row r="45" spans="1:36" ht="15.75" thickBot="1" x14ac:dyDescent="0.3"/>
    <row r="46" spans="1:36" ht="15.75" thickBot="1" x14ac:dyDescent="0.3">
      <c r="I46" s="110" t="s">
        <v>13</v>
      </c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2"/>
      <c r="X46" s="89" t="s">
        <v>21</v>
      </c>
      <c r="Y46" s="89"/>
      <c r="Z46" s="89"/>
      <c r="AA46" s="89"/>
      <c r="AB46" s="89" t="s">
        <v>22</v>
      </c>
      <c r="AC46" s="89"/>
      <c r="AD46" s="89"/>
      <c r="AE46" s="89"/>
      <c r="AF46" s="89" t="s">
        <v>23</v>
      </c>
      <c r="AG46" s="89"/>
      <c r="AH46" s="89"/>
      <c r="AI46" s="89"/>
      <c r="AJ46" s="89"/>
    </row>
    <row r="47" spans="1:36" ht="15.75" thickBot="1" x14ac:dyDescent="0.3">
      <c r="I47" s="99" t="s">
        <v>14</v>
      </c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1"/>
      <c r="X47" s="102">
        <v>0</v>
      </c>
      <c r="Y47" s="102"/>
      <c r="Z47" s="102"/>
      <c r="AA47" s="102"/>
      <c r="AB47" s="102">
        <v>0</v>
      </c>
      <c r="AC47" s="102"/>
      <c r="AD47" s="102"/>
      <c r="AE47" s="102"/>
      <c r="AF47" s="103">
        <v>0</v>
      </c>
      <c r="AG47" s="104"/>
      <c r="AH47" s="104"/>
      <c r="AI47" s="104"/>
      <c r="AJ47" s="105"/>
    </row>
    <row r="48" spans="1:36" ht="15.75" thickBot="1" x14ac:dyDescent="0.3">
      <c r="I48" s="99" t="s">
        <v>24</v>
      </c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1"/>
      <c r="X48" s="102">
        <v>0</v>
      </c>
      <c r="Y48" s="102"/>
      <c r="Z48" s="102"/>
      <c r="AA48" s="102"/>
      <c r="AB48" s="102">
        <v>0</v>
      </c>
      <c r="AC48" s="102"/>
      <c r="AD48" s="102"/>
      <c r="AE48" s="102"/>
      <c r="AF48" s="103">
        <v>0</v>
      </c>
      <c r="AG48" s="104"/>
      <c r="AH48" s="104"/>
      <c r="AI48" s="104"/>
      <c r="AJ48" s="105"/>
    </row>
    <row r="49" spans="1:36" ht="15.75" thickBot="1" x14ac:dyDescent="0.3">
      <c r="I49" s="99" t="s">
        <v>16</v>
      </c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1"/>
      <c r="X49" s="106">
        <v>0</v>
      </c>
      <c r="Y49" s="106"/>
      <c r="Z49" s="106"/>
      <c r="AA49" s="106"/>
      <c r="AB49" s="106">
        <v>0</v>
      </c>
      <c r="AC49" s="106"/>
      <c r="AD49" s="106"/>
      <c r="AE49" s="106"/>
      <c r="AF49" s="107">
        <v>0</v>
      </c>
      <c r="AG49" s="108"/>
      <c r="AH49" s="108"/>
      <c r="AI49" s="108"/>
      <c r="AJ49" s="109"/>
    </row>
    <row r="50" spans="1:36" ht="15.75" thickBot="1" x14ac:dyDescent="0.3">
      <c r="I50" s="99" t="s">
        <v>20</v>
      </c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1"/>
      <c r="X50" s="113">
        <v>0</v>
      </c>
      <c r="Y50" s="113"/>
      <c r="Z50" s="113"/>
      <c r="AA50" s="113"/>
      <c r="AB50" s="113">
        <v>0</v>
      </c>
      <c r="AC50" s="113"/>
      <c r="AD50" s="113"/>
      <c r="AE50" s="113"/>
      <c r="AF50" s="114">
        <v>0</v>
      </c>
      <c r="AG50" s="115"/>
      <c r="AH50" s="115"/>
      <c r="AI50" s="115"/>
      <c r="AJ50" s="116"/>
    </row>
    <row r="51" spans="1:36" ht="15.75" thickBot="1" x14ac:dyDescent="0.3"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8"/>
      <c r="Y51" s="8"/>
      <c r="Z51" s="8"/>
      <c r="AA51" s="8"/>
      <c r="AB51" s="9"/>
      <c r="AC51" s="9"/>
      <c r="AD51" s="9"/>
      <c r="AE51" s="9"/>
      <c r="AF51" s="9"/>
      <c r="AG51" s="9"/>
      <c r="AH51" s="9"/>
      <c r="AI51" s="9"/>
      <c r="AJ51" s="9"/>
    </row>
    <row r="52" spans="1:36" ht="15.75" thickBot="1" x14ac:dyDescent="0.3">
      <c r="I52" s="110" t="s">
        <v>15</v>
      </c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2"/>
      <c r="X52" s="117" t="s">
        <v>21</v>
      </c>
      <c r="Y52" s="118"/>
      <c r="Z52" s="118"/>
      <c r="AA52" s="119"/>
      <c r="AB52" s="117" t="s">
        <v>22</v>
      </c>
      <c r="AC52" s="118"/>
      <c r="AD52" s="118"/>
      <c r="AE52" s="119"/>
      <c r="AF52" s="117" t="s">
        <v>23</v>
      </c>
      <c r="AG52" s="118"/>
      <c r="AH52" s="118"/>
      <c r="AI52" s="118"/>
      <c r="AJ52" s="119"/>
    </row>
    <row r="53" spans="1:36" ht="15.75" thickBot="1" x14ac:dyDescent="0.3">
      <c r="I53" s="99" t="s">
        <v>105</v>
      </c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1"/>
      <c r="X53" s="103">
        <v>7</v>
      </c>
      <c r="Y53" s="104"/>
      <c r="Z53" s="104"/>
      <c r="AA53" s="105"/>
      <c r="AB53" s="103">
        <v>0</v>
      </c>
      <c r="AC53" s="104"/>
      <c r="AD53" s="104"/>
      <c r="AE53" s="105"/>
      <c r="AF53" s="103">
        <v>7</v>
      </c>
      <c r="AG53" s="104"/>
      <c r="AH53" s="104"/>
      <c r="AI53" s="104"/>
      <c r="AJ53" s="105"/>
    </row>
    <row r="54" spans="1:36" ht="15.75" thickBot="1" x14ac:dyDescent="0.3">
      <c r="I54" s="99" t="s">
        <v>32</v>
      </c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1"/>
      <c r="X54" s="107">
        <v>1.4E-3</v>
      </c>
      <c r="Y54" s="108"/>
      <c r="Z54" s="108"/>
      <c r="AA54" s="109"/>
      <c r="AB54" s="107">
        <v>0</v>
      </c>
      <c r="AC54" s="108"/>
      <c r="AD54" s="108"/>
      <c r="AE54" s="109"/>
      <c r="AF54" s="107">
        <v>1.4E-3</v>
      </c>
      <c r="AG54" s="108"/>
      <c r="AH54" s="108"/>
      <c r="AI54" s="108"/>
      <c r="AJ54" s="109"/>
    </row>
    <row r="55" spans="1:36" x14ac:dyDescent="0.25"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</row>
    <row r="56" spans="1:36" ht="21" x14ac:dyDescent="0.35">
      <c r="A56" s="4" t="s">
        <v>31</v>
      </c>
    </row>
    <row r="57" spans="1:36" ht="15.75" thickBot="1" x14ac:dyDescent="0.3"/>
    <row r="58" spans="1:36" ht="15.75" thickBot="1" x14ac:dyDescent="0.3">
      <c r="I58" s="110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2"/>
      <c r="X58" s="117" t="s">
        <v>21</v>
      </c>
      <c r="Y58" s="118"/>
      <c r="Z58" s="118"/>
      <c r="AA58" s="119"/>
      <c r="AB58" s="117" t="s">
        <v>22</v>
      </c>
      <c r="AC58" s="118"/>
      <c r="AD58" s="118"/>
      <c r="AE58" s="119"/>
      <c r="AF58" s="117" t="s">
        <v>23</v>
      </c>
      <c r="AG58" s="118"/>
      <c r="AH58" s="118"/>
      <c r="AI58" s="118"/>
      <c r="AJ58" s="119"/>
    </row>
    <row r="59" spans="1:36" ht="15.75" thickBot="1" x14ac:dyDescent="0.3">
      <c r="I59" s="99" t="s">
        <v>157</v>
      </c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1"/>
      <c r="X59" s="107" t="s">
        <v>160</v>
      </c>
      <c r="Y59" s="108"/>
      <c r="Z59" s="108"/>
      <c r="AA59" s="109"/>
      <c r="AB59" s="107">
        <v>4.9000000000000002E-2</v>
      </c>
      <c r="AC59" s="108"/>
      <c r="AD59" s="108"/>
      <c r="AE59" s="109"/>
      <c r="AF59" s="107">
        <v>3.04E-2</v>
      </c>
      <c r="AG59" s="108"/>
      <c r="AH59" s="108"/>
      <c r="AI59" s="108"/>
      <c r="AJ59" s="109"/>
    </row>
    <row r="60" spans="1:36" ht="15.75" thickBot="1" x14ac:dyDescent="0.3">
      <c r="I60" s="99" t="s">
        <v>158</v>
      </c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1"/>
      <c r="X60" s="107">
        <v>2.0999999999999999E-3</v>
      </c>
      <c r="Y60" s="108"/>
      <c r="Z60" s="108"/>
      <c r="AA60" s="109"/>
      <c r="AB60" s="107">
        <v>0</v>
      </c>
      <c r="AC60" s="108"/>
      <c r="AD60" s="108"/>
      <c r="AE60" s="109"/>
      <c r="AF60" s="107">
        <v>1.4E-3</v>
      </c>
      <c r="AG60" s="108"/>
      <c r="AH60" s="108"/>
      <c r="AI60" s="108"/>
      <c r="AJ60" s="109"/>
    </row>
    <row r="61" spans="1:36" ht="15.75" thickBot="1" x14ac:dyDescent="0.3">
      <c r="I61" s="99" t="s">
        <v>159</v>
      </c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1"/>
      <c r="X61" s="107">
        <v>0</v>
      </c>
      <c r="Y61" s="108"/>
      <c r="Z61" s="108"/>
      <c r="AA61" s="109"/>
      <c r="AB61" s="107">
        <v>0</v>
      </c>
      <c r="AC61" s="108"/>
      <c r="AD61" s="108"/>
      <c r="AE61" s="109"/>
      <c r="AF61" s="107">
        <v>0</v>
      </c>
      <c r="AG61" s="108"/>
      <c r="AH61" s="108"/>
      <c r="AI61" s="108"/>
      <c r="AJ61" s="109"/>
    </row>
    <row r="62" spans="1:36" ht="15.75" thickBot="1" x14ac:dyDescent="0.3">
      <c r="I62" s="99" t="s">
        <v>106</v>
      </c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1"/>
      <c r="X62" s="132">
        <v>70</v>
      </c>
      <c r="Y62" s="133"/>
      <c r="Z62" s="133"/>
      <c r="AA62" s="134"/>
      <c r="AB62" s="132">
        <v>75</v>
      </c>
      <c r="AC62" s="133"/>
      <c r="AD62" s="133"/>
      <c r="AE62" s="134"/>
      <c r="AF62" s="132">
        <v>145</v>
      </c>
      <c r="AG62" s="133"/>
      <c r="AH62" s="133"/>
      <c r="AI62" s="133"/>
      <c r="AJ62" s="134"/>
    </row>
    <row r="74" spans="1:45" ht="21" x14ac:dyDescent="0.35">
      <c r="A74" s="4" t="s">
        <v>36</v>
      </c>
    </row>
    <row r="75" spans="1:45" ht="6.75" customHeight="1" x14ac:dyDescent="0.25"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4"/>
      <c r="AD75" s="24"/>
      <c r="AE75" s="24"/>
      <c r="AF75" s="24"/>
      <c r="AG75" s="24"/>
      <c r="AH75" s="23"/>
      <c r="AI75" s="23"/>
      <c r="AJ75" s="23"/>
      <c r="AK75" s="23"/>
      <c r="AL75" s="23"/>
      <c r="AM75" s="24"/>
      <c r="AN75" s="24"/>
      <c r="AO75" s="24"/>
      <c r="AP75" s="24"/>
      <c r="AQ75" s="24"/>
    </row>
    <row r="76" spans="1:45" x14ac:dyDescent="0.25">
      <c r="A76" s="121" t="s">
        <v>121</v>
      </c>
      <c r="B76" s="122"/>
      <c r="C76" s="122"/>
      <c r="D76" s="122"/>
      <c r="E76" s="122"/>
      <c r="F76" s="122"/>
      <c r="G76" s="122"/>
      <c r="H76" s="122"/>
      <c r="I76" s="122"/>
      <c r="J76" s="123"/>
      <c r="K76" s="127">
        <v>2026</v>
      </c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  <c r="AA76" s="128"/>
      <c r="AB76" s="128"/>
      <c r="AC76" s="128"/>
      <c r="AD76" s="128"/>
      <c r="AE76" s="128"/>
      <c r="AF76" s="128"/>
      <c r="AG76" s="128"/>
      <c r="AH76" s="128"/>
      <c r="AI76" s="128"/>
      <c r="AJ76" s="128"/>
      <c r="AK76" s="128"/>
      <c r="AL76" s="128"/>
      <c r="AM76" s="128"/>
      <c r="AN76" s="128"/>
      <c r="AO76" s="128"/>
      <c r="AP76" s="128"/>
      <c r="AQ76" s="128"/>
      <c r="AR76" s="128"/>
      <c r="AS76" s="128"/>
    </row>
    <row r="77" spans="1:45" x14ac:dyDescent="0.25">
      <c r="A77" s="124"/>
      <c r="B77" s="125"/>
      <c r="C77" s="125"/>
      <c r="D77" s="125"/>
      <c r="E77" s="125"/>
      <c r="F77" s="125"/>
      <c r="G77" s="125"/>
      <c r="H77" s="125"/>
      <c r="I77" s="125"/>
      <c r="J77" s="126"/>
      <c r="K77" s="129" t="s">
        <v>46</v>
      </c>
      <c r="L77" s="130"/>
      <c r="M77" s="130"/>
      <c r="N77" s="130"/>
      <c r="O77" s="131"/>
      <c r="P77" s="129" t="s">
        <v>47</v>
      </c>
      <c r="Q77" s="130"/>
      <c r="R77" s="130"/>
      <c r="S77" s="130"/>
      <c r="T77" s="130"/>
      <c r="U77" s="130"/>
      <c r="V77" s="130"/>
      <c r="W77" s="130"/>
      <c r="X77" s="130"/>
      <c r="Y77" s="131"/>
      <c r="Z77" s="129" t="s">
        <v>48</v>
      </c>
      <c r="AA77" s="130"/>
      <c r="AB77" s="130"/>
      <c r="AC77" s="130"/>
      <c r="AD77" s="130"/>
      <c r="AE77" s="130"/>
      <c r="AF77" s="130"/>
      <c r="AG77" s="130"/>
      <c r="AH77" s="130"/>
      <c r="AI77" s="131"/>
      <c r="AJ77" s="129" t="s">
        <v>49</v>
      </c>
      <c r="AK77" s="130"/>
      <c r="AL77" s="130"/>
      <c r="AM77" s="130"/>
      <c r="AN77" s="130"/>
      <c r="AO77" s="130"/>
      <c r="AP77" s="130"/>
      <c r="AQ77" s="130"/>
      <c r="AR77" s="130"/>
      <c r="AS77" s="131"/>
    </row>
    <row r="78" spans="1:45" x14ac:dyDescent="0.25">
      <c r="A78" s="135" t="s">
        <v>38</v>
      </c>
      <c r="B78" s="136"/>
      <c r="C78" s="136"/>
      <c r="D78" s="136"/>
      <c r="E78" s="136"/>
      <c r="F78" s="136"/>
      <c r="G78" s="136"/>
      <c r="H78" s="136"/>
      <c r="I78" s="136"/>
      <c r="J78" s="137"/>
      <c r="K78" s="44" t="s">
        <v>43</v>
      </c>
      <c r="L78" s="45"/>
      <c r="M78" s="45"/>
      <c r="N78" s="45"/>
      <c r="O78" s="46"/>
      <c r="P78" s="44" t="s">
        <v>43</v>
      </c>
      <c r="Q78" s="45"/>
      <c r="R78" s="45"/>
      <c r="S78" s="45"/>
      <c r="T78" s="46"/>
      <c r="U78" s="44" t="s">
        <v>4</v>
      </c>
      <c r="V78" s="45"/>
      <c r="W78" s="45"/>
      <c r="X78" s="45"/>
      <c r="Y78" s="46"/>
      <c r="Z78" s="44" t="s">
        <v>43</v>
      </c>
      <c r="AA78" s="45"/>
      <c r="AB78" s="45"/>
      <c r="AC78" s="45"/>
      <c r="AD78" s="46"/>
      <c r="AE78" s="44" t="s">
        <v>4</v>
      </c>
      <c r="AF78" s="45"/>
      <c r="AG78" s="45"/>
      <c r="AH78" s="45"/>
      <c r="AI78" s="46"/>
      <c r="AJ78" s="44" t="s">
        <v>43</v>
      </c>
      <c r="AK78" s="45"/>
      <c r="AL78" s="45"/>
      <c r="AM78" s="45"/>
      <c r="AN78" s="46"/>
      <c r="AO78" s="44" t="s">
        <v>4</v>
      </c>
      <c r="AP78" s="45"/>
      <c r="AQ78" s="45"/>
      <c r="AR78" s="45"/>
      <c r="AS78" s="46"/>
    </row>
    <row r="79" spans="1:45" x14ac:dyDescent="0.25">
      <c r="A79" s="135" t="s">
        <v>23</v>
      </c>
      <c r="B79" s="136"/>
      <c r="C79" s="136"/>
      <c r="D79" s="136"/>
      <c r="E79" s="136"/>
      <c r="F79" s="136"/>
      <c r="G79" s="136"/>
      <c r="H79" s="136"/>
      <c r="I79" s="136"/>
      <c r="J79" s="137"/>
      <c r="K79" s="138">
        <v>10955.04</v>
      </c>
      <c r="L79" s="139"/>
      <c r="M79" s="139"/>
      <c r="N79" s="139"/>
      <c r="O79" s="140"/>
      <c r="P79" s="138">
        <f>SUM(P80:T82)</f>
        <v>11930.4</v>
      </c>
      <c r="Q79" s="139"/>
      <c r="R79" s="139"/>
      <c r="S79" s="139"/>
      <c r="T79" s="140"/>
      <c r="U79" s="141">
        <f>(P79-K79)/K79</f>
        <v>8.9032993033343444E-2</v>
      </c>
      <c r="V79" s="142"/>
      <c r="W79" s="142"/>
      <c r="X79" s="142"/>
      <c r="Y79" s="143"/>
      <c r="Z79" s="138">
        <f>SUM(Z80:AD82)</f>
        <v>13530.9</v>
      </c>
      <c r="AA79" s="139"/>
      <c r="AB79" s="139"/>
      <c r="AC79" s="139"/>
      <c r="AD79" s="140"/>
      <c r="AE79" s="141">
        <f>(Z79-P79)/P79</f>
        <v>0.13415308790987729</v>
      </c>
      <c r="AF79" s="142"/>
      <c r="AG79" s="142"/>
      <c r="AH79" s="142"/>
      <c r="AI79" s="143"/>
      <c r="AJ79" s="138">
        <f>SUM(AJ80:AN82)</f>
        <v>7833.18</v>
      </c>
      <c r="AK79" s="139"/>
      <c r="AL79" s="139"/>
      <c r="AM79" s="139"/>
      <c r="AN79" s="140"/>
      <c r="AO79" s="144">
        <f>(AJ79-Z79)/Z79</f>
        <v>-0.42108950624126995</v>
      </c>
      <c r="AP79" s="145"/>
      <c r="AQ79" s="145"/>
      <c r="AR79" s="145"/>
      <c r="AS79" s="146"/>
    </row>
    <row r="80" spans="1:45" x14ac:dyDescent="0.25">
      <c r="A80" s="150" t="s">
        <v>40</v>
      </c>
      <c r="B80" s="151"/>
      <c r="C80" s="151"/>
      <c r="D80" s="151"/>
      <c r="E80" s="151"/>
      <c r="F80" s="151"/>
      <c r="G80" s="151"/>
      <c r="H80" s="151"/>
      <c r="I80" s="151"/>
      <c r="J80" s="152"/>
      <c r="K80" s="147">
        <v>3900.14</v>
      </c>
      <c r="L80" s="148"/>
      <c r="M80" s="148"/>
      <c r="N80" s="148"/>
      <c r="O80" s="149"/>
      <c r="P80" s="147">
        <v>2676.34</v>
      </c>
      <c r="Q80" s="148"/>
      <c r="R80" s="148"/>
      <c r="S80" s="148"/>
      <c r="T80" s="149"/>
      <c r="U80" s="144">
        <f>(P80-K80)/K80</f>
        <v>-0.31378360776792624</v>
      </c>
      <c r="V80" s="145"/>
      <c r="W80" s="145"/>
      <c r="X80" s="145"/>
      <c r="Y80" s="146"/>
      <c r="Z80" s="147">
        <v>4451.3100000000004</v>
      </c>
      <c r="AA80" s="148"/>
      <c r="AB80" s="148"/>
      <c r="AC80" s="148"/>
      <c r="AD80" s="149"/>
      <c r="AE80" s="141">
        <f t="shared" ref="AE80:AE82" si="0">(Z80-P80)/P80</f>
        <v>0.6632079631138047</v>
      </c>
      <c r="AF80" s="142"/>
      <c r="AG80" s="142"/>
      <c r="AH80" s="142"/>
      <c r="AI80" s="143"/>
      <c r="AJ80" s="147">
        <v>1770.53</v>
      </c>
      <c r="AK80" s="148"/>
      <c r="AL80" s="148"/>
      <c r="AM80" s="148"/>
      <c r="AN80" s="149"/>
      <c r="AO80" s="144">
        <f t="shared" ref="AO80:AO82" si="1">(AJ80-Z80)/Z80</f>
        <v>-0.60224518175548336</v>
      </c>
      <c r="AP80" s="145"/>
      <c r="AQ80" s="145"/>
      <c r="AR80" s="145"/>
      <c r="AS80" s="146"/>
    </row>
    <row r="81" spans="1:45" x14ac:dyDescent="0.25">
      <c r="A81" s="40" t="s">
        <v>41</v>
      </c>
      <c r="B81" s="41"/>
      <c r="C81" s="41"/>
      <c r="D81" s="41"/>
      <c r="E81" s="41"/>
      <c r="F81" s="41"/>
      <c r="G81" s="41"/>
      <c r="H81" s="41"/>
      <c r="I81" s="41"/>
      <c r="J81" s="42"/>
      <c r="K81" s="147">
        <v>6221.7</v>
      </c>
      <c r="L81" s="148"/>
      <c r="M81" s="148"/>
      <c r="N81" s="148"/>
      <c r="O81" s="149"/>
      <c r="P81" s="147">
        <v>7200.64</v>
      </c>
      <c r="Q81" s="148"/>
      <c r="R81" s="148"/>
      <c r="S81" s="148"/>
      <c r="T81" s="149"/>
      <c r="U81" s="141">
        <f>(P81-K81)/K81</f>
        <v>0.15734284841763513</v>
      </c>
      <c r="V81" s="142"/>
      <c r="W81" s="142"/>
      <c r="X81" s="142"/>
      <c r="Y81" s="143"/>
      <c r="Z81" s="147">
        <v>6574.42</v>
      </c>
      <c r="AA81" s="148"/>
      <c r="AB81" s="148"/>
      <c r="AC81" s="148"/>
      <c r="AD81" s="149"/>
      <c r="AE81" s="144">
        <f t="shared" si="0"/>
        <v>-8.6967269576037717E-2</v>
      </c>
      <c r="AF81" s="145"/>
      <c r="AG81" s="145"/>
      <c r="AH81" s="145"/>
      <c r="AI81" s="146"/>
      <c r="AJ81" s="147">
        <v>5055.92</v>
      </c>
      <c r="AK81" s="148"/>
      <c r="AL81" s="148"/>
      <c r="AM81" s="148"/>
      <c r="AN81" s="149"/>
      <c r="AO81" s="144">
        <f t="shared" si="1"/>
        <v>-0.23097094496548745</v>
      </c>
      <c r="AP81" s="145"/>
      <c r="AQ81" s="145"/>
      <c r="AR81" s="145"/>
      <c r="AS81" s="146"/>
    </row>
    <row r="82" spans="1:45" x14ac:dyDescent="0.25">
      <c r="A82" s="40" t="s">
        <v>42</v>
      </c>
      <c r="B82" s="41"/>
      <c r="C82" s="41"/>
      <c r="D82" s="41"/>
      <c r="E82" s="41"/>
      <c r="F82" s="41"/>
      <c r="G82" s="41"/>
      <c r="H82" s="41"/>
      <c r="I82" s="41"/>
      <c r="J82" s="42"/>
      <c r="K82" s="147">
        <v>833.2</v>
      </c>
      <c r="L82" s="148"/>
      <c r="M82" s="148"/>
      <c r="N82" s="148"/>
      <c r="O82" s="149"/>
      <c r="P82" s="147">
        <v>2053.42</v>
      </c>
      <c r="Q82" s="148"/>
      <c r="R82" s="148"/>
      <c r="S82" s="148"/>
      <c r="T82" s="149"/>
      <c r="U82" s="141">
        <f>(P82-K82)/K82</f>
        <v>1.464498319731157</v>
      </c>
      <c r="V82" s="142"/>
      <c r="W82" s="142"/>
      <c r="X82" s="142"/>
      <c r="Y82" s="143"/>
      <c r="Z82" s="147">
        <v>2505.17</v>
      </c>
      <c r="AA82" s="148"/>
      <c r="AB82" s="148"/>
      <c r="AC82" s="148"/>
      <c r="AD82" s="149"/>
      <c r="AE82" s="141">
        <f t="shared" si="0"/>
        <v>0.21999883121816285</v>
      </c>
      <c r="AF82" s="142"/>
      <c r="AG82" s="142"/>
      <c r="AH82" s="142"/>
      <c r="AI82" s="143"/>
      <c r="AJ82" s="147">
        <v>1006.73</v>
      </c>
      <c r="AK82" s="148"/>
      <c r="AL82" s="148"/>
      <c r="AM82" s="148"/>
      <c r="AN82" s="149"/>
      <c r="AO82" s="144">
        <f t="shared" si="1"/>
        <v>-0.59813904844780996</v>
      </c>
      <c r="AP82" s="145"/>
      <c r="AQ82" s="145"/>
      <c r="AR82" s="145"/>
      <c r="AS82" s="146"/>
    </row>
    <row r="83" spans="1:45" x14ac:dyDescent="0.25"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4"/>
      <c r="AD83" s="24"/>
      <c r="AE83" s="24"/>
      <c r="AF83" s="24"/>
      <c r="AG83" s="24"/>
      <c r="AH83" s="23"/>
      <c r="AI83" s="23"/>
      <c r="AJ83" s="23"/>
      <c r="AK83" s="23"/>
      <c r="AL83" s="23"/>
      <c r="AM83" s="24"/>
      <c r="AN83" s="24"/>
      <c r="AO83" s="24"/>
      <c r="AP83" s="24"/>
      <c r="AQ83" s="24"/>
    </row>
    <row r="84" spans="1:45" ht="21" x14ac:dyDescent="0.35">
      <c r="A84" s="4" t="s">
        <v>107</v>
      </c>
    </row>
    <row r="112" spans="1:1" ht="21" x14ac:dyDescent="0.35">
      <c r="A112" s="4" t="s">
        <v>132</v>
      </c>
    </row>
    <row r="121" spans="1:1" ht="21" x14ac:dyDescent="0.35">
      <c r="A121" s="4" t="s">
        <v>133</v>
      </c>
    </row>
    <row r="144" spans="1:1" ht="21" x14ac:dyDescent="0.35">
      <c r="A144" s="4" t="s">
        <v>134</v>
      </c>
    </row>
    <row r="148" spans="1:1" ht="21" x14ac:dyDescent="0.35">
      <c r="A148" s="4"/>
    </row>
    <row r="178" spans="1:1" ht="21" x14ac:dyDescent="0.35">
      <c r="A178" s="4" t="s">
        <v>161</v>
      </c>
    </row>
    <row r="205" spans="1:1" ht="21" x14ac:dyDescent="0.35">
      <c r="A205" s="4" t="s">
        <v>136</v>
      </c>
    </row>
    <row r="225" spans="1:1" ht="21" x14ac:dyDescent="0.35">
      <c r="A225" s="4" t="s">
        <v>162</v>
      </c>
    </row>
    <row r="257" spans="1:43" ht="21" x14ac:dyDescent="0.35">
      <c r="A257" s="4" t="s">
        <v>152</v>
      </c>
    </row>
    <row r="258" spans="1:43" x14ac:dyDescent="0.25">
      <c r="A258" s="25"/>
      <c r="B258" s="26"/>
      <c r="C258" s="153" t="s">
        <v>138</v>
      </c>
      <c r="D258" s="153"/>
      <c r="E258" s="153"/>
      <c r="F258" s="153"/>
      <c r="G258" s="153"/>
      <c r="H258" s="153"/>
      <c r="I258" s="153"/>
      <c r="J258" s="153"/>
      <c r="K258" s="153"/>
      <c r="L258" s="153"/>
      <c r="M258" s="153"/>
      <c r="N258" s="153"/>
      <c r="O258" s="153"/>
      <c r="P258" s="153"/>
      <c r="Q258" s="153"/>
      <c r="R258" s="153"/>
      <c r="S258" s="153"/>
      <c r="T258" s="153"/>
      <c r="U258" s="153"/>
      <c r="V258" s="153"/>
      <c r="W258" s="153"/>
      <c r="X258" s="153"/>
      <c r="Y258" s="153"/>
      <c r="Z258" s="153"/>
      <c r="AA258" s="153"/>
      <c r="AB258" s="153"/>
      <c r="AC258" s="153"/>
      <c r="AD258" s="153"/>
      <c r="AE258" s="153"/>
      <c r="AF258" s="153"/>
      <c r="AG258" s="153"/>
      <c r="AH258" s="153"/>
      <c r="AI258" s="153"/>
      <c r="AJ258" s="153"/>
      <c r="AK258" s="153"/>
      <c r="AL258" s="153"/>
      <c r="AM258" s="153"/>
      <c r="AN258" s="153"/>
      <c r="AO258" s="153"/>
      <c r="AP258" s="153"/>
      <c r="AQ258" s="153"/>
    </row>
    <row r="259" spans="1:43" x14ac:dyDescent="0.25">
      <c r="C259" s="154" t="s">
        <v>143</v>
      </c>
      <c r="D259" s="154"/>
      <c r="E259" s="154"/>
      <c r="F259" s="154"/>
      <c r="G259" s="154"/>
      <c r="H259" s="155" t="s">
        <v>139</v>
      </c>
      <c r="I259" s="155"/>
      <c r="J259" s="155"/>
      <c r="K259" s="155"/>
      <c r="L259" s="155"/>
      <c r="M259" s="155"/>
      <c r="N259" s="155"/>
      <c r="O259" s="155"/>
      <c r="P259" s="155"/>
      <c r="Q259" s="155" t="s">
        <v>140</v>
      </c>
      <c r="R259" s="155"/>
      <c r="S259" s="155"/>
      <c r="T259" s="155"/>
      <c r="U259" s="155"/>
      <c r="V259" s="155"/>
      <c r="W259" s="155"/>
      <c r="X259" s="155"/>
      <c r="Y259" s="155"/>
      <c r="Z259" s="155" t="s">
        <v>141</v>
      </c>
      <c r="AA259" s="155"/>
      <c r="AB259" s="155"/>
      <c r="AC259" s="155"/>
      <c r="AD259" s="155"/>
      <c r="AE259" s="155"/>
      <c r="AF259" s="155"/>
      <c r="AG259" s="155"/>
      <c r="AH259" s="155"/>
      <c r="AI259" s="27"/>
      <c r="AJ259" s="155" t="s">
        <v>142</v>
      </c>
      <c r="AK259" s="155"/>
      <c r="AL259" s="155"/>
      <c r="AM259" s="155"/>
      <c r="AN259" s="155"/>
      <c r="AO259" s="155"/>
      <c r="AP259" s="155"/>
      <c r="AQ259" s="155"/>
    </row>
    <row r="260" spans="1:43" x14ac:dyDescent="0.25">
      <c r="C260" s="154"/>
      <c r="D260" s="154"/>
      <c r="E260" s="154"/>
      <c r="F260" s="154"/>
      <c r="G260" s="154"/>
      <c r="H260" s="155" t="s">
        <v>144</v>
      </c>
      <c r="I260" s="155"/>
      <c r="J260" s="155"/>
      <c r="K260" s="155" t="s">
        <v>147</v>
      </c>
      <c r="L260" s="155"/>
      <c r="M260" s="155"/>
      <c r="N260" s="155" t="s">
        <v>146</v>
      </c>
      <c r="O260" s="155"/>
      <c r="P260" s="155"/>
      <c r="Q260" s="155" t="s">
        <v>144</v>
      </c>
      <c r="R260" s="155"/>
      <c r="S260" s="155"/>
      <c r="T260" s="155" t="s">
        <v>147</v>
      </c>
      <c r="U260" s="155"/>
      <c r="V260" s="155"/>
      <c r="W260" s="155" t="s">
        <v>146</v>
      </c>
      <c r="X260" s="155"/>
      <c r="Y260" s="155"/>
      <c r="Z260" s="155" t="s">
        <v>144</v>
      </c>
      <c r="AA260" s="155"/>
      <c r="AB260" s="155"/>
      <c r="AC260" s="155" t="s">
        <v>147</v>
      </c>
      <c r="AD260" s="155"/>
      <c r="AE260" s="155"/>
      <c r="AF260" s="155" t="s">
        <v>146</v>
      </c>
      <c r="AG260" s="155"/>
      <c r="AH260" s="155"/>
      <c r="AI260" s="155" t="s">
        <v>144</v>
      </c>
      <c r="AJ260" s="155"/>
      <c r="AK260" s="155"/>
      <c r="AL260" s="155" t="s">
        <v>147</v>
      </c>
      <c r="AM260" s="155"/>
      <c r="AN260" s="155"/>
      <c r="AO260" s="155" t="s">
        <v>146</v>
      </c>
      <c r="AP260" s="155"/>
      <c r="AQ260" s="155"/>
    </row>
    <row r="261" spans="1:43" ht="23.25" customHeight="1" x14ac:dyDescent="0.25">
      <c r="C261" s="156">
        <v>2026</v>
      </c>
      <c r="D261" s="156"/>
      <c r="E261" s="156"/>
      <c r="F261" s="156"/>
      <c r="G261" s="156"/>
      <c r="H261" s="157"/>
      <c r="I261" s="157"/>
      <c r="J261" s="157"/>
      <c r="K261" s="157"/>
      <c r="L261" s="157"/>
      <c r="M261" s="157"/>
      <c r="N261" s="158">
        <v>4.7399999999999998E-2</v>
      </c>
      <c r="O261" s="158"/>
      <c r="P261" s="158"/>
      <c r="Q261" s="157"/>
      <c r="R261" s="157"/>
      <c r="S261" s="157"/>
      <c r="T261" s="157"/>
      <c r="U261" s="157"/>
      <c r="V261" s="157"/>
      <c r="W261" s="158"/>
      <c r="X261" s="158"/>
      <c r="Y261" s="158"/>
      <c r="Z261" s="157"/>
      <c r="AA261" s="157"/>
      <c r="AB261" s="157"/>
      <c r="AC261" s="157"/>
      <c r="AD261" s="157"/>
      <c r="AE261" s="157"/>
      <c r="AF261" s="158"/>
      <c r="AG261" s="158"/>
      <c r="AH261" s="158"/>
      <c r="AI261" s="157"/>
      <c r="AJ261" s="157"/>
      <c r="AK261" s="157"/>
      <c r="AL261" s="157"/>
      <c r="AM261" s="157"/>
      <c r="AN261" s="157"/>
      <c r="AO261" s="158"/>
      <c r="AP261" s="158"/>
      <c r="AQ261" s="158"/>
    </row>
    <row r="262" spans="1:43" ht="23.25" customHeight="1" x14ac:dyDescent="0.25">
      <c r="C262" s="156">
        <v>2025</v>
      </c>
      <c r="D262" s="156"/>
      <c r="E262" s="156"/>
      <c r="F262" s="156"/>
      <c r="G262" s="156"/>
      <c r="H262" s="157">
        <v>7.0000000000000007E-2</v>
      </c>
      <c r="I262" s="157"/>
      <c r="J262" s="157"/>
      <c r="K262" s="159">
        <v>6.7000000000000004E-2</v>
      </c>
      <c r="L262" s="159"/>
      <c r="M262" s="159"/>
      <c r="N262" s="158">
        <v>3.8899999999999997E-2</v>
      </c>
      <c r="O262" s="158"/>
      <c r="P262" s="158"/>
      <c r="Q262" s="157">
        <v>7.0000000000000007E-2</v>
      </c>
      <c r="R262" s="157"/>
      <c r="S262" s="157"/>
      <c r="T262" s="157">
        <v>6.4000000000000001E-2</v>
      </c>
      <c r="U262" s="157"/>
      <c r="V262" s="157"/>
      <c r="W262" s="158">
        <v>4.4499999999999998E-2</v>
      </c>
      <c r="X262" s="158"/>
      <c r="Y262" s="158"/>
      <c r="Z262" s="160">
        <v>6.6000000000000003E-2</v>
      </c>
      <c r="AA262" s="161"/>
      <c r="AB262" s="162"/>
      <c r="AC262" s="160">
        <v>6.4000000000000001E-2</v>
      </c>
      <c r="AD262" s="161"/>
      <c r="AE262" s="162"/>
      <c r="AF262" s="163">
        <v>5.33E-2</v>
      </c>
      <c r="AG262" s="164"/>
      <c r="AH262" s="165"/>
      <c r="AI262" s="157">
        <v>7.0999999999999994E-2</v>
      </c>
      <c r="AJ262" s="157"/>
      <c r="AK262" s="157"/>
      <c r="AL262" s="157">
        <v>6.7000000000000004E-2</v>
      </c>
      <c r="AM262" s="157"/>
      <c r="AN262" s="157"/>
      <c r="AO262" s="163">
        <v>5.7799999999999997E-2</v>
      </c>
      <c r="AP262" s="164"/>
      <c r="AQ262" s="166"/>
    </row>
    <row r="263" spans="1:43" ht="23.25" customHeight="1" x14ac:dyDescent="0.25">
      <c r="C263" s="156">
        <v>2024</v>
      </c>
      <c r="D263" s="156"/>
      <c r="E263" s="156"/>
      <c r="F263" s="156"/>
      <c r="G263" s="156"/>
      <c r="H263" s="157">
        <v>6.7000000000000004E-2</v>
      </c>
      <c r="I263" s="157"/>
      <c r="J263" s="157"/>
      <c r="K263" s="159">
        <v>6.6000000000000003E-2</v>
      </c>
      <c r="L263" s="159"/>
      <c r="M263" s="159"/>
      <c r="N263" s="158">
        <v>4.6399999999999997E-2</v>
      </c>
      <c r="O263" s="158"/>
      <c r="P263" s="158"/>
      <c r="Q263" s="157">
        <v>6.6000000000000003E-2</v>
      </c>
      <c r="R263" s="157"/>
      <c r="S263" s="157"/>
      <c r="T263" s="157">
        <v>6.2E-2</v>
      </c>
      <c r="U263" s="157"/>
      <c r="V263" s="157"/>
      <c r="W263" s="158">
        <v>5.7200000000000001E-2</v>
      </c>
      <c r="X263" s="158"/>
      <c r="Y263" s="158"/>
      <c r="Z263" s="160">
        <v>6.3E-2</v>
      </c>
      <c r="AA263" s="161"/>
      <c r="AB263" s="162"/>
      <c r="AC263" s="160">
        <v>6.2E-2</v>
      </c>
      <c r="AD263" s="161"/>
      <c r="AE263" s="162"/>
      <c r="AF263" s="167">
        <v>6.2E-2</v>
      </c>
      <c r="AG263" s="168"/>
      <c r="AH263" s="169"/>
      <c r="AI263" s="160">
        <v>6.7000000000000004E-2</v>
      </c>
      <c r="AJ263" s="161"/>
      <c r="AK263" s="162"/>
      <c r="AL263" s="160">
        <v>6.0999999999999999E-2</v>
      </c>
      <c r="AM263" s="161"/>
      <c r="AN263" s="162"/>
      <c r="AO263" s="163">
        <v>3.8800000000000001E-2</v>
      </c>
      <c r="AP263" s="164"/>
      <c r="AQ263" s="166"/>
    </row>
    <row r="264" spans="1:43" ht="23.25" customHeight="1" x14ac:dyDescent="0.25">
      <c r="C264" s="156">
        <v>2023</v>
      </c>
      <c r="D264" s="156"/>
      <c r="E264" s="156"/>
      <c r="F264" s="156"/>
      <c r="G264" s="156"/>
      <c r="H264" s="157">
        <v>6.3E-2</v>
      </c>
      <c r="I264" s="157"/>
      <c r="J264" s="157"/>
      <c r="K264" s="159">
        <v>0.06</v>
      </c>
      <c r="L264" s="159"/>
      <c r="M264" s="159"/>
      <c r="N264" s="158">
        <v>3.7499999999999999E-2</v>
      </c>
      <c r="O264" s="158"/>
      <c r="P264" s="158"/>
      <c r="Q264" s="157">
        <v>6.2E-2</v>
      </c>
      <c r="R264" s="157"/>
      <c r="S264" s="157"/>
      <c r="T264" s="157">
        <v>5.8999999999999997E-2</v>
      </c>
      <c r="U264" s="157"/>
      <c r="V264" s="157"/>
      <c r="W264" s="158">
        <v>2.6599999999999999E-2</v>
      </c>
      <c r="X264" s="158"/>
      <c r="Y264" s="158"/>
      <c r="Z264" s="160">
        <v>0.06</v>
      </c>
      <c r="AA264" s="161"/>
      <c r="AB264" s="162"/>
      <c r="AC264" s="160">
        <v>5.8000000000000003E-2</v>
      </c>
      <c r="AD264" s="161"/>
      <c r="AE264" s="162"/>
      <c r="AF264" s="163">
        <v>2.2700000000000001E-2</v>
      </c>
      <c r="AG264" s="164"/>
      <c r="AH264" s="165"/>
      <c r="AI264" s="160">
        <v>6.5000000000000002E-2</v>
      </c>
      <c r="AJ264" s="161"/>
      <c r="AK264" s="162"/>
      <c r="AL264" s="160">
        <v>6.2E-2</v>
      </c>
      <c r="AM264" s="161"/>
      <c r="AN264" s="162"/>
      <c r="AO264" s="163">
        <v>4.19E-2</v>
      </c>
      <c r="AP264" s="164"/>
      <c r="AQ264" s="166"/>
    </row>
    <row r="265" spans="1:43" ht="23.25" customHeight="1" thickBot="1" x14ac:dyDescent="0.3">
      <c r="C265" s="156">
        <v>2022</v>
      </c>
      <c r="D265" s="156"/>
      <c r="E265" s="156"/>
      <c r="F265" s="156"/>
      <c r="G265" s="156"/>
      <c r="H265" s="157">
        <v>7.0999999999999994E-2</v>
      </c>
      <c r="I265" s="157"/>
      <c r="J265" s="157"/>
      <c r="K265" s="159">
        <v>6.9000000000000006E-2</v>
      </c>
      <c r="L265" s="159"/>
      <c r="M265" s="159"/>
      <c r="N265" s="158">
        <v>5.04E-2</v>
      </c>
      <c r="O265" s="158"/>
      <c r="P265" s="158"/>
      <c r="Q265" s="157">
        <v>6.2E-2</v>
      </c>
      <c r="R265" s="157"/>
      <c r="S265" s="157"/>
      <c r="T265" s="157">
        <v>5.6000000000000001E-2</v>
      </c>
      <c r="U265" s="157"/>
      <c r="V265" s="157"/>
      <c r="W265" s="158">
        <v>3.3799999999999997E-2</v>
      </c>
      <c r="X265" s="158"/>
      <c r="Y265" s="158"/>
      <c r="Z265" s="173">
        <v>5.6000000000000001E-2</v>
      </c>
      <c r="AA265" s="174"/>
      <c r="AB265" s="175"/>
      <c r="AC265" s="173">
        <v>5.1999999999999998E-2</v>
      </c>
      <c r="AD265" s="174"/>
      <c r="AE265" s="175"/>
      <c r="AF265" s="170">
        <v>2.0199999999999999E-2</v>
      </c>
      <c r="AG265" s="171"/>
      <c r="AH265" s="176"/>
      <c r="AI265" s="173">
        <v>6.0999999999999999E-2</v>
      </c>
      <c r="AJ265" s="174"/>
      <c r="AK265" s="175"/>
      <c r="AL265" s="173">
        <v>5.5E-2</v>
      </c>
      <c r="AM265" s="174"/>
      <c r="AN265" s="175"/>
      <c r="AO265" s="170">
        <v>3.3700000000000001E-2</v>
      </c>
      <c r="AP265" s="171"/>
      <c r="AQ265" s="172"/>
    </row>
    <row r="267" spans="1:43" x14ac:dyDescent="0.25">
      <c r="C267" s="153" t="s">
        <v>145</v>
      </c>
      <c r="D267" s="153"/>
      <c r="E267" s="153"/>
      <c r="F267" s="153"/>
      <c r="G267" s="153"/>
      <c r="H267" s="153"/>
      <c r="I267" s="153"/>
      <c r="J267" s="153"/>
      <c r="K267" s="153"/>
      <c r="L267" s="153"/>
      <c r="M267" s="153"/>
      <c r="N267" s="153"/>
      <c r="O267" s="153"/>
      <c r="P267" s="153"/>
      <c r="Q267" s="153"/>
      <c r="R267" s="153"/>
      <c r="S267" s="153"/>
      <c r="T267" s="153"/>
      <c r="U267" s="153"/>
      <c r="V267" s="153"/>
      <c r="W267" s="153"/>
      <c r="X267" s="153"/>
      <c r="Y267" s="153"/>
      <c r="Z267" s="153"/>
      <c r="AA267" s="153"/>
      <c r="AB267" s="153"/>
      <c r="AC267" s="153"/>
      <c r="AD267" s="153"/>
      <c r="AE267" s="153"/>
      <c r="AF267" s="153"/>
      <c r="AG267" s="153"/>
      <c r="AH267" s="153"/>
      <c r="AI267" s="153"/>
      <c r="AJ267" s="153"/>
      <c r="AK267" s="153"/>
      <c r="AL267" s="153"/>
      <c r="AM267" s="153"/>
      <c r="AN267" s="153"/>
      <c r="AO267" s="153"/>
      <c r="AP267" s="153"/>
      <c r="AQ267" s="153"/>
    </row>
    <row r="268" spans="1:43" x14ac:dyDescent="0.25">
      <c r="C268" s="154" t="s">
        <v>143</v>
      </c>
      <c r="D268" s="154"/>
      <c r="E268" s="154"/>
      <c r="F268" s="154"/>
      <c r="G268" s="154"/>
      <c r="H268" s="155" t="s">
        <v>139</v>
      </c>
      <c r="I268" s="155"/>
      <c r="J268" s="155"/>
      <c r="K268" s="155"/>
      <c r="L268" s="155"/>
      <c r="M268" s="155"/>
      <c r="N268" s="155"/>
      <c r="O268" s="155"/>
      <c r="P268" s="155"/>
      <c r="Q268" s="155" t="s">
        <v>140</v>
      </c>
      <c r="R268" s="155"/>
      <c r="S268" s="155"/>
      <c r="T268" s="155"/>
      <c r="U268" s="155"/>
      <c r="V268" s="155"/>
      <c r="W268" s="155"/>
      <c r="X268" s="155"/>
      <c r="Y268" s="155"/>
      <c r="Z268" s="155" t="s">
        <v>141</v>
      </c>
      <c r="AA268" s="155"/>
      <c r="AB268" s="155"/>
      <c r="AC268" s="155"/>
      <c r="AD268" s="155"/>
      <c r="AE268" s="155"/>
      <c r="AF268" s="155"/>
      <c r="AG268" s="155"/>
      <c r="AH268" s="155"/>
      <c r="AI268" s="27"/>
      <c r="AJ268" s="155" t="s">
        <v>142</v>
      </c>
      <c r="AK268" s="155"/>
      <c r="AL268" s="155"/>
      <c r="AM268" s="155"/>
      <c r="AN268" s="155"/>
      <c r="AO268" s="155"/>
      <c r="AP268" s="155"/>
      <c r="AQ268" s="155"/>
    </row>
    <row r="269" spans="1:43" x14ac:dyDescent="0.25">
      <c r="C269" s="154"/>
      <c r="D269" s="154"/>
      <c r="E269" s="154"/>
      <c r="F269" s="154"/>
      <c r="G269" s="154"/>
      <c r="H269" s="155" t="s">
        <v>144</v>
      </c>
      <c r="I269" s="155"/>
      <c r="J269" s="155"/>
      <c r="K269" s="155" t="s">
        <v>147</v>
      </c>
      <c r="L269" s="155"/>
      <c r="M269" s="155"/>
      <c r="N269" s="155" t="s">
        <v>146</v>
      </c>
      <c r="O269" s="155"/>
      <c r="P269" s="155"/>
      <c r="Q269" s="155" t="s">
        <v>144</v>
      </c>
      <c r="R269" s="155"/>
      <c r="S269" s="155"/>
      <c r="T269" s="155" t="s">
        <v>147</v>
      </c>
      <c r="U269" s="155"/>
      <c r="V269" s="155"/>
      <c r="W269" s="155" t="s">
        <v>146</v>
      </c>
      <c r="X269" s="155"/>
      <c r="Y269" s="155"/>
      <c r="Z269" s="155" t="s">
        <v>144</v>
      </c>
      <c r="AA269" s="155"/>
      <c r="AB269" s="155"/>
      <c r="AC269" s="155" t="s">
        <v>147</v>
      </c>
      <c r="AD269" s="155"/>
      <c r="AE269" s="155"/>
      <c r="AF269" s="155" t="s">
        <v>146</v>
      </c>
      <c r="AG269" s="155"/>
      <c r="AH269" s="155"/>
      <c r="AI269" s="155" t="s">
        <v>144</v>
      </c>
      <c r="AJ269" s="155"/>
      <c r="AK269" s="155"/>
      <c r="AL269" s="155" t="s">
        <v>147</v>
      </c>
      <c r="AM269" s="155"/>
      <c r="AN269" s="155"/>
      <c r="AO269" s="155" t="s">
        <v>146</v>
      </c>
      <c r="AP269" s="155"/>
      <c r="AQ269" s="155"/>
    </row>
    <row r="270" spans="1:43" ht="23.25" customHeight="1" x14ac:dyDescent="0.25">
      <c r="C270" s="156">
        <v>2026</v>
      </c>
      <c r="D270" s="156"/>
      <c r="E270" s="156"/>
      <c r="F270" s="156"/>
      <c r="G270" s="156"/>
      <c r="H270" s="157"/>
      <c r="I270" s="157"/>
      <c r="J270" s="157"/>
      <c r="K270" s="157"/>
      <c r="L270" s="157"/>
      <c r="M270" s="157"/>
      <c r="N270" s="158">
        <v>3.73E-2</v>
      </c>
      <c r="O270" s="158"/>
      <c r="P270" s="158"/>
      <c r="Q270" s="157"/>
      <c r="R270" s="157"/>
      <c r="S270" s="157"/>
      <c r="T270" s="157"/>
      <c r="U270" s="157"/>
      <c r="V270" s="157"/>
      <c r="W270" s="158"/>
      <c r="X270" s="158"/>
      <c r="Y270" s="158"/>
      <c r="Z270" s="157"/>
      <c r="AA270" s="157"/>
      <c r="AB270" s="157"/>
      <c r="AC270" s="157"/>
      <c r="AD270" s="157"/>
      <c r="AE270" s="157"/>
      <c r="AF270" s="158"/>
      <c r="AG270" s="158"/>
      <c r="AH270" s="158"/>
      <c r="AI270" s="157"/>
      <c r="AJ270" s="157"/>
      <c r="AK270" s="157"/>
      <c r="AL270" s="157"/>
      <c r="AM270" s="157"/>
      <c r="AN270" s="157"/>
      <c r="AO270" s="158"/>
      <c r="AP270" s="158"/>
      <c r="AQ270" s="158"/>
    </row>
    <row r="271" spans="1:43" ht="23.25" customHeight="1" x14ac:dyDescent="0.25">
      <c r="C271" s="156">
        <v>2025</v>
      </c>
      <c r="D271" s="156"/>
      <c r="E271" s="156"/>
      <c r="F271" s="156"/>
      <c r="G271" s="156"/>
      <c r="H271" s="160">
        <v>5.5E-2</v>
      </c>
      <c r="I271" s="161"/>
      <c r="J271" s="162"/>
      <c r="K271" s="160">
        <v>5.2999999999999999E-2</v>
      </c>
      <c r="L271" s="161"/>
      <c r="M271" s="162"/>
      <c r="N271" s="163">
        <v>3.2099999999999997E-2</v>
      </c>
      <c r="O271" s="164"/>
      <c r="P271" s="165"/>
      <c r="Q271" s="177">
        <v>5.5E-2</v>
      </c>
      <c r="R271" s="178">
        <v>5.5E-2</v>
      </c>
      <c r="S271" s="179">
        <v>5.5E-2</v>
      </c>
      <c r="T271" s="177">
        <v>5.0999999999999997E-2</v>
      </c>
      <c r="U271" s="178">
        <v>5.0999999999999997E-2</v>
      </c>
      <c r="V271" s="179">
        <v>5.0999999999999997E-2</v>
      </c>
      <c r="W271" s="163">
        <v>2.7699999999999999E-2</v>
      </c>
      <c r="X271" s="164">
        <v>2.7699999999999999E-2</v>
      </c>
      <c r="Y271" s="165">
        <v>2.7699999999999999E-2</v>
      </c>
      <c r="Z271" s="180">
        <v>5.1999999999999998E-2</v>
      </c>
      <c r="AA271" s="180">
        <v>5.1999999999999998E-2</v>
      </c>
      <c r="AB271" s="180">
        <v>5.1999999999999998E-2</v>
      </c>
      <c r="AC271" s="180">
        <v>5.2999999999999999E-2</v>
      </c>
      <c r="AD271" s="180">
        <v>5.2999999999999999E-2</v>
      </c>
      <c r="AE271" s="180">
        <v>5.2999999999999999E-2</v>
      </c>
      <c r="AF271" s="158">
        <v>3.6499999999999998E-2</v>
      </c>
      <c r="AG271" s="158">
        <v>3.6499999999999998E-2</v>
      </c>
      <c r="AH271" s="158">
        <v>3.6499999999999998E-2</v>
      </c>
      <c r="AI271" s="180">
        <v>5.5E-2</v>
      </c>
      <c r="AJ271" s="180"/>
      <c r="AK271" s="180"/>
      <c r="AL271" s="180">
        <v>5.3999999999999999E-2</v>
      </c>
      <c r="AM271" s="180"/>
      <c r="AN271" s="180"/>
      <c r="AO271" s="158">
        <v>4.4200000000000003E-2</v>
      </c>
      <c r="AP271" s="158">
        <v>4.4200000000000003E-2</v>
      </c>
      <c r="AQ271" s="158">
        <v>4.4200000000000003E-2</v>
      </c>
    </row>
    <row r="272" spans="1:43" ht="23.25" customHeight="1" x14ac:dyDescent="0.25">
      <c r="C272" s="156">
        <v>2024</v>
      </c>
      <c r="D272" s="156"/>
      <c r="E272" s="156"/>
      <c r="F272" s="156"/>
      <c r="G272" s="156"/>
      <c r="H272" s="160">
        <v>5.1999999999999998E-2</v>
      </c>
      <c r="I272" s="161"/>
      <c r="J272" s="162"/>
      <c r="K272" s="160">
        <v>0.05</v>
      </c>
      <c r="L272" s="161"/>
      <c r="M272" s="162"/>
      <c r="N272" s="163">
        <v>3.0200000000000001E-2</v>
      </c>
      <c r="O272" s="164"/>
      <c r="P272" s="165"/>
      <c r="Q272" s="177">
        <v>5.1999999999999998E-2</v>
      </c>
      <c r="R272" s="178">
        <v>5.1999999999999998E-2</v>
      </c>
      <c r="S272" s="179">
        <v>5.1999999999999998E-2</v>
      </c>
      <c r="T272" s="177">
        <v>4.9000000000000002E-2</v>
      </c>
      <c r="U272" s="178">
        <v>4.9000000000000002E-2</v>
      </c>
      <c r="V272" s="179">
        <v>4.9000000000000002E-2</v>
      </c>
      <c r="W272" s="163">
        <v>4.0300000000000002E-2</v>
      </c>
      <c r="X272" s="164">
        <v>4.0300000000000002E-2</v>
      </c>
      <c r="Y272" s="165">
        <v>4.0300000000000002E-2</v>
      </c>
      <c r="Z272" s="180">
        <v>0.05</v>
      </c>
      <c r="AA272" s="180">
        <v>0.05</v>
      </c>
      <c r="AB272" s="180">
        <v>0.05</v>
      </c>
      <c r="AC272" s="180">
        <v>0.05</v>
      </c>
      <c r="AD272" s="180">
        <v>0.05</v>
      </c>
      <c r="AE272" s="180">
        <v>0.05</v>
      </c>
      <c r="AF272" s="158">
        <v>2.7900000000000001E-2</v>
      </c>
      <c r="AG272" s="158">
        <v>2.7900000000000001E-2</v>
      </c>
      <c r="AH272" s="158">
        <v>2.7900000000000001E-2</v>
      </c>
      <c r="AI272" s="180">
        <v>5.1999999999999998E-2</v>
      </c>
      <c r="AJ272" s="180">
        <v>5.1999999999999998E-2</v>
      </c>
      <c r="AK272" s="180">
        <v>5.1999999999999998E-2</v>
      </c>
      <c r="AL272" s="180">
        <v>4.7E-2</v>
      </c>
      <c r="AM272" s="180">
        <v>4.7E-2</v>
      </c>
      <c r="AN272" s="180">
        <v>4.7E-2</v>
      </c>
      <c r="AO272" s="158">
        <v>2.6100000000000002E-2</v>
      </c>
      <c r="AP272" s="158">
        <v>2.6100000000000002E-2</v>
      </c>
      <c r="AQ272" s="158">
        <v>2.6100000000000002E-2</v>
      </c>
    </row>
    <row r="273" spans="3:43" ht="23.25" customHeight="1" x14ac:dyDescent="0.25">
      <c r="C273" s="156">
        <v>2023</v>
      </c>
      <c r="D273" s="156"/>
      <c r="E273" s="156"/>
      <c r="F273" s="156"/>
      <c r="G273" s="156"/>
      <c r="H273" s="160">
        <v>4.9000000000000002E-2</v>
      </c>
      <c r="I273" s="161"/>
      <c r="J273" s="162"/>
      <c r="K273" s="160">
        <v>4.4999999999999998E-2</v>
      </c>
      <c r="L273" s="161"/>
      <c r="M273" s="162"/>
      <c r="N273" s="163">
        <v>1.95E-2</v>
      </c>
      <c r="O273" s="164"/>
      <c r="P273" s="165"/>
      <c r="Q273" s="177">
        <v>4.8000000000000001E-2</v>
      </c>
      <c r="R273" s="178">
        <v>4.8000000000000001E-2</v>
      </c>
      <c r="S273" s="179">
        <v>4.8000000000000001E-2</v>
      </c>
      <c r="T273" s="177">
        <v>4.5999999999999999E-2</v>
      </c>
      <c r="U273" s="178">
        <v>4.5999999999999999E-2</v>
      </c>
      <c r="V273" s="179">
        <v>4.5999999999999999E-2</v>
      </c>
      <c r="W273" s="163">
        <v>2.18E-2</v>
      </c>
      <c r="X273" s="164">
        <v>2.18E-2</v>
      </c>
      <c r="Y273" s="165">
        <v>2.18E-2</v>
      </c>
      <c r="Z273" s="180">
        <v>4.7E-2</v>
      </c>
      <c r="AA273" s="180">
        <v>4.7E-2</v>
      </c>
      <c r="AB273" s="180">
        <v>4.7E-2</v>
      </c>
      <c r="AC273" s="180">
        <v>4.4999999999999998E-2</v>
      </c>
      <c r="AD273" s="180">
        <v>4.4999999999999998E-2</v>
      </c>
      <c r="AE273" s="180">
        <v>4.4999999999999998E-2</v>
      </c>
      <c r="AF273" s="158">
        <v>2.1399999999999999E-2</v>
      </c>
      <c r="AG273" s="158">
        <v>2.1399999999999999E-2</v>
      </c>
      <c r="AH273" s="158">
        <v>2.1399999999999999E-2</v>
      </c>
      <c r="AI273" s="180">
        <v>0.05</v>
      </c>
      <c r="AJ273" s="180">
        <v>0.05</v>
      </c>
      <c r="AK273" s="180">
        <v>0.05</v>
      </c>
      <c r="AL273" s="180">
        <v>4.5999999999999999E-2</v>
      </c>
      <c r="AM273" s="180">
        <v>4.5999999999999999E-2</v>
      </c>
      <c r="AN273" s="180">
        <v>4.5999999999999999E-2</v>
      </c>
      <c r="AO273" s="158">
        <v>3.6600000000000001E-2</v>
      </c>
      <c r="AP273" s="158">
        <v>3.6600000000000001E-2</v>
      </c>
      <c r="AQ273" s="158">
        <v>3.6600000000000001E-2</v>
      </c>
    </row>
    <row r="274" spans="3:43" ht="23.25" customHeight="1" thickBot="1" x14ac:dyDescent="0.3">
      <c r="C274" s="156">
        <v>2022</v>
      </c>
      <c r="D274" s="156"/>
      <c r="E274" s="156"/>
      <c r="F274" s="156"/>
      <c r="G274" s="156"/>
      <c r="H274" s="173">
        <v>5.7000000000000002E-2</v>
      </c>
      <c r="I274" s="174"/>
      <c r="J274" s="175"/>
      <c r="K274" s="173">
        <v>5.6000000000000001E-2</v>
      </c>
      <c r="L274" s="174"/>
      <c r="M274" s="175"/>
      <c r="N274" s="170">
        <v>2.93E-2</v>
      </c>
      <c r="O274" s="171"/>
      <c r="P274" s="176"/>
      <c r="Q274" s="177">
        <v>4.8000000000000001E-2</v>
      </c>
      <c r="R274" s="178">
        <v>4.8000000000000001E-2</v>
      </c>
      <c r="S274" s="179">
        <v>4.8000000000000001E-2</v>
      </c>
      <c r="T274" s="177">
        <v>4.3999999999999997E-2</v>
      </c>
      <c r="U274" s="178">
        <v>4.3999999999999997E-2</v>
      </c>
      <c r="V274" s="179">
        <v>4.3999999999999997E-2</v>
      </c>
      <c r="W274" s="163">
        <v>1.9199999999999998E-2</v>
      </c>
      <c r="X274" s="164">
        <v>1.9199999999999998E-2</v>
      </c>
      <c r="Y274" s="165">
        <v>1.9199999999999998E-2</v>
      </c>
      <c r="Z274" s="180">
        <v>4.2999999999999997E-2</v>
      </c>
      <c r="AA274" s="180">
        <v>4.2999999999999997E-2</v>
      </c>
      <c r="AB274" s="180">
        <v>4.2999999999999997E-2</v>
      </c>
      <c r="AC274" s="180">
        <v>0.04</v>
      </c>
      <c r="AD274" s="180">
        <v>0.04</v>
      </c>
      <c r="AE274" s="180">
        <v>0.04</v>
      </c>
      <c r="AF274" s="158">
        <v>8.8999999999999999E-3</v>
      </c>
      <c r="AG274" s="158">
        <v>8.8999999999999999E-3</v>
      </c>
      <c r="AH274" s="158">
        <v>8.8999999999999999E-3</v>
      </c>
      <c r="AI274" s="180">
        <v>4.5999999999999999E-2</v>
      </c>
      <c r="AJ274" s="180">
        <v>4.5999999999999999E-2</v>
      </c>
      <c r="AK274" s="180">
        <v>4.5999999999999999E-2</v>
      </c>
      <c r="AL274" s="180">
        <v>4.1000000000000002E-2</v>
      </c>
      <c r="AM274" s="180">
        <v>4.1000000000000002E-2</v>
      </c>
      <c r="AN274" s="180">
        <v>4.1000000000000002E-2</v>
      </c>
      <c r="AO274" s="158">
        <v>8.3000000000000001E-3</v>
      </c>
      <c r="AP274" s="158">
        <v>8.3000000000000001E-3</v>
      </c>
      <c r="AQ274" s="158">
        <v>8.3000000000000001E-3</v>
      </c>
    </row>
    <row r="276" spans="3:43" x14ac:dyDescent="0.25">
      <c r="C276" s="153" t="s">
        <v>148</v>
      </c>
      <c r="D276" s="153"/>
      <c r="E276" s="153"/>
      <c r="F276" s="153"/>
      <c r="G276" s="153"/>
      <c r="H276" s="153"/>
      <c r="I276" s="153"/>
      <c r="J276" s="153"/>
      <c r="K276" s="153"/>
      <c r="L276" s="153"/>
      <c r="M276" s="153"/>
      <c r="N276" s="153"/>
      <c r="O276" s="153"/>
      <c r="P276" s="153"/>
      <c r="Q276" s="153"/>
      <c r="R276" s="153"/>
      <c r="S276" s="153"/>
      <c r="T276" s="153"/>
      <c r="U276" s="153"/>
      <c r="V276" s="153"/>
      <c r="W276" s="153"/>
      <c r="X276" s="153"/>
      <c r="Y276" s="153"/>
      <c r="Z276" s="153"/>
      <c r="AA276" s="153"/>
      <c r="AB276" s="153"/>
      <c r="AC276" s="153"/>
      <c r="AD276" s="153"/>
      <c r="AE276" s="153"/>
      <c r="AF276" s="153"/>
      <c r="AG276" s="153"/>
      <c r="AH276" s="153"/>
      <c r="AI276" s="153"/>
      <c r="AJ276" s="153"/>
      <c r="AK276" s="153"/>
      <c r="AL276" s="153"/>
      <c r="AM276" s="153"/>
    </row>
    <row r="277" spans="3:43" x14ac:dyDescent="0.25">
      <c r="C277" s="154" t="s">
        <v>143</v>
      </c>
      <c r="D277" s="154"/>
      <c r="E277" s="154"/>
      <c r="F277" s="154"/>
      <c r="G277" s="154"/>
      <c r="H277" s="155" t="s">
        <v>139</v>
      </c>
      <c r="I277" s="155"/>
      <c r="J277" s="155"/>
      <c r="K277" s="155"/>
      <c r="L277" s="155"/>
      <c r="M277" s="155"/>
      <c r="N277" s="155"/>
      <c r="O277" s="155"/>
      <c r="P277" s="155" t="s">
        <v>140</v>
      </c>
      <c r="Q277" s="155"/>
      <c r="R277" s="155"/>
      <c r="S277" s="155"/>
      <c r="T277" s="155"/>
      <c r="U277" s="155"/>
      <c r="V277" s="155"/>
      <c r="W277" s="155"/>
      <c r="X277" s="155" t="s">
        <v>141</v>
      </c>
      <c r="Y277" s="155"/>
      <c r="Z277" s="155"/>
      <c r="AA277" s="155"/>
      <c r="AB277" s="155"/>
      <c r="AC277" s="155"/>
      <c r="AD277" s="155"/>
      <c r="AE277" s="155"/>
      <c r="AF277" s="155" t="s">
        <v>142</v>
      </c>
      <c r="AG277" s="155"/>
      <c r="AH277" s="155"/>
      <c r="AI277" s="155"/>
      <c r="AJ277" s="155"/>
      <c r="AK277" s="155"/>
      <c r="AL277" s="155"/>
      <c r="AM277" s="155"/>
    </row>
    <row r="278" spans="3:43" x14ac:dyDescent="0.25">
      <c r="C278" s="154"/>
      <c r="D278" s="154"/>
      <c r="E278" s="154"/>
      <c r="F278" s="154"/>
      <c r="G278" s="154"/>
      <c r="H278" s="155" t="s">
        <v>150</v>
      </c>
      <c r="I278" s="155"/>
      <c r="J278" s="155"/>
      <c r="K278" s="155"/>
      <c r="L278" s="155" t="s">
        <v>151</v>
      </c>
      <c r="M278" s="155"/>
      <c r="N278" s="155"/>
      <c r="O278" s="155"/>
      <c r="P278" s="155" t="s">
        <v>150</v>
      </c>
      <c r="Q278" s="155"/>
      <c r="R278" s="155"/>
      <c r="S278" s="155"/>
      <c r="T278" s="155" t="s">
        <v>151</v>
      </c>
      <c r="U278" s="155"/>
      <c r="V278" s="155"/>
      <c r="W278" s="155"/>
      <c r="X278" s="155" t="s">
        <v>150</v>
      </c>
      <c r="Y278" s="155"/>
      <c r="Z278" s="155"/>
      <c r="AA278" s="155"/>
      <c r="AB278" s="155" t="s">
        <v>151</v>
      </c>
      <c r="AC278" s="155"/>
      <c r="AD278" s="155"/>
      <c r="AE278" s="155"/>
      <c r="AF278" s="155" t="s">
        <v>150</v>
      </c>
      <c r="AG278" s="155"/>
      <c r="AH278" s="155"/>
      <c r="AI278" s="155"/>
      <c r="AJ278" s="155" t="s">
        <v>151</v>
      </c>
      <c r="AK278" s="155"/>
      <c r="AL278" s="155"/>
      <c r="AM278" s="155"/>
    </row>
    <row r="279" spans="3:43" ht="23.25" customHeight="1" x14ac:dyDescent="0.25">
      <c r="C279" s="156">
        <v>2026</v>
      </c>
      <c r="D279" s="156"/>
      <c r="E279" s="156"/>
      <c r="F279" s="156"/>
      <c r="G279" s="156"/>
      <c r="H279" s="156"/>
      <c r="I279" s="156"/>
      <c r="J279" s="156"/>
      <c r="K279" s="156"/>
      <c r="L279" s="158">
        <v>4.7399999999999998E-2</v>
      </c>
      <c r="M279" s="158"/>
      <c r="N279" s="158"/>
      <c r="O279" s="158"/>
      <c r="P279" s="156"/>
      <c r="Q279" s="156"/>
      <c r="R279" s="156"/>
      <c r="S279" s="156"/>
      <c r="T279" s="181"/>
      <c r="U279" s="181"/>
      <c r="V279" s="181"/>
      <c r="W279" s="181"/>
      <c r="X279" s="156"/>
      <c r="Y279" s="156"/>
      <c r="Z279" s="156"/>
      <c r="AA279" s="156"/>
      <c r="AB279" s="181"/>
      <c r="AC279" s="181"/>
      <c r="AD279" s="181"/>
      <c r="AE279" s="181"/>
      <c r="AF279" s="156"/>
      <c r="AG279" s="156"/>
      <c r="AH279" s="156"/>
      <c r="AI279" s="156"/>
      <c r="AJ279" s="181"/>
      <c r="AK279" s="181"/>
      <c r="AL279" s="181"/>
      <c r="AM279" s="181"/>
    </row>
    <row r="280" spans="3:43" ht="23.25" customHeight="1" x14ac:dyDescent="0.25">
      <c r="C280" s="156">
        <v>2025</v>
      </c>
      <c r="D280" s="156"/>
      <c r="E280" s="156"/>
      <c r="F280" s="156"/>
      <c r="G280" s="156"/>
      <c r="H280" s="157">
        <v>0.08</v>
      </c>
      <c r="I280" s="157">
        <v>0.08</v>
      </c>
      <c r="J280" s="157">
        <v>0.08</v>
      </c>
      <c r="K280" s="157">
        <v>0.08</v>
      </c>
      <c r="L280" s="158">
        <v>3.8899999999999997E-2</v>
      </c>
      <c r="M280" s="158">
        <v>3.8899999999999997E-2</v>
      </c>
      <c r="N280" s="158">
        <v>3.8899999999999997E-2</v>
      </c>
      <c r="O280" s="158">
        <v>3.8899999999999997E-2</v>
      </c>
      <c r="P280" s="157">
        <v>8.1000000000000003E-2</v>
      </c>
      <c r="Q280" s="157">
        <v>8.1000000000000003E-2</v>
      </c>
      <c r="R280" s="157">
        <v>8.1000000000000003E-2</v>
      </c>
      <c r="S280" s="157">
        <v>8.1000000000000003E-2</v>
      </c>
      <c r="T280" s="158">
        <v>4.4499999999999998E-2</v>
      </c>
      <c r="U280" s="158">
        <v>4.4499999999999998E-2</v>
      </c>
      <c r="V280" s="158">
        <v>4.4499999999999998E-2</v>
      </c>
      <c r="W280" s="158">
        <v>4.4499999999999998E-2</v>
      </c>
      <c r="X280" s="157">
        <v>8.4000000000000005E-2</v>
      </c>
      <c r="Y280" s="157">
        <v>8.4000000000000005E-2</v>
      </c>
      <c r="Z280" s="157">
        <v>8.4000000000000005E-2</v>
      </c>
      <c r="AA280" s="157">
        <v>8.4000000000000005E-2</v>
      </c>
      <c r="AB280" s="158">
        <v>5.33E-2</v>
      </c>
      <c r="AC280" s="158">
        <v>5.33E-2</v>
      </c>
      <c r="AD280" s="158">
        <v>5.33E-2</v>
      </c>
      <c r="AE280" s="158">
        <v>5.33E-2</v>
      </c>
      <c r="AF280" s="157">
        <v>8.8999999999999996E-2</v>
      </c>
      <c r="AG280" s="157"/>
      <c r="AH280" s="157"/>
      <c r="AI280" s="157"/>
      <c r="AJ280" s="181"/>
      <c r="AK280" s="181"/>
      <c r="AL280" s="181"/>
      <c r="AM280" s="181"/>
    </row>
    <row r="281" spans="3:43" ht="23.25" customHeight="1" x14ac:dyDescent="0.25">
      <c r="C281" s="156">
        <v>2024</v>
      </c>
      <c r="D281" s="156"/>
      <c r="E281" s="156"/>
      <c r="F281" s="156"/>
      <c r="G281" s="156"/>
      <c r="H281" s="157">
        <v>8.1000000000000003E-2</v>
      </c>
      <c r="I281" s="157">
        <v>8.1000000000000003E-2</v>
      </c>
      <c r="J281" s="157">
        <v>8.1000000000000003E-2</v>
      </c>
      <c r="K281" s="157">
        <v>8.1000000000000003E-2</v>
      </c>
      <c r="L281" s="158">
        <v>4.6399999999999997E-2</v>
      </c>
      <c r="M281" s="158">
        <v>4.6399999999999997E-2</v>
      </c>
      <c r="N281" s="158">
        <v>4.6399999999999997E-2</v>
      </c>
      <c r="O281" s="158">
        <v>4.6399999999999997E-2</v>
      </c>
      <c r="P281" s="157">
        <v>7.8E-2</v>
      </c>
      <c r="Q281" s="157">
        <v>7.8E-2</v>
      </c>
      <c r="R281" s="157">
        <v>7.8E-2</v>
      </c>
      <c r="S281" s="157">
        <v>7.8E-2</v>
      </c>
      <c r="T281" s="158">
        <v>5.7200000000000001E-2</v>
      </c>
      <c r="U281" s="158">
        <v>5.7200000000000001E-2</v>
      </c>
      <c r="V281" s="158">
        <v>5.7200000000000001E-2</v>
      </c>
      <c r="W281" s="158">
        <v>5.7200000000000001E-2</v>
      </c>
      <c r="X281" s="157">
        <v>7.5999999999999998E-2</v>
      </c>
      <c r="Y281" s="157">
        <v>7.5999999999999998E-2</v>
      </c>
      <c r="Z281" s="157">
        <v>7.5999999999999998E-2</v>
      </c>
      <c r="AA281" s="157">
        <v>7.5999999999999998E-2</v>
      </c>
      <c r="AB281" s="158">
        <v>6.2E-2</v>
      </c>
      <c r="AC281" s="158">
        <v>6.2E-2</v>
      </c>
      <c r="AD281" s="158">
        <v>6.2E-2</v>
      </c>
      <c r="AE281" s="158">
        <v>6.2E-2</v>
      </c>
      <c r="AF281" s="157">
        <v>0.08</v>
      </c>
      <c r="AG281" s="157">
        <v>0.08</v>
      </c>
      <c r="AH281" s="157">
        <v>0.08</v>
      </c>
      <c r="AI281" s="157">
        <v>0.08</v>
      </c>
      <c r="AJ281" s="158">
        <v>3.8800000000000001E-2</v>
      </c>
      <c r="AK281" s="158">
        <v>3.8800000000000001E-2</v>
      </c>
      <c r="AL281" s="158">
        <v>3.8800000000000001E-2</v>
      </c>
      <c r="AM281" s="158">
        <v>3.8800000000000001E-2</v>
      </c>
    </row>
    <row r="282" spans="3:43" ht="23.25" customHeight="1" x14ac:dyDescent="0.25">
      <c r="C282" s="156">
        <v>2023</v>
      </c>
      <c r="D282" s="156"/>
      <c r="E282" s="156"/>
      <c r="F282" s="156"/>
      <c r="G282" s="156"/>
      <c r="H282" s="157">
        <v>5.7000000000000002E-2</v>
      </c>
      <c r="I282" s="157">
        <v>5.7000000000000002E-2</v>
      </c>
      <c r="J282" s="157">
        <v>5.7000000000000002E-2</v>
      </c>
      <c r="K282" s="157">
        <v>5.7000000000000002E-2</v>
      </c>
      <c r="L282" s="158">
        <v>3.7499999999999999E-2</v>
      </c>
      <c r="M282" s="158">
        <v>3.7499999999999999E-2</v>
      </c>
      <c r="N282" s="158">
        <v>3.7499999999999999E-2</v>
      </c>
      <c r="O282" s="158">
        <v>3.7499999999999999E-2</v>
      </c>
      <c r="P282" s="157">
        <v>6.9000000000000006E-2</v>
      </c>
      <c r="Q282" s="157">
        <v>6.9000000000000006E-2</v>
      </c>
      <c r="R282" s="157">
        <v>6.9000000000000006E-2</v>
      </c>
      <c r="S282" s="157">
        <v>6.9000000000000006E-2</v>
      </c>
      <c r="T282" s="158">
        <v>2.6599999999999999E-2</v>
      </c>
      <c r="U282" s="158">
        <v>2.6599999999999999E-2</v>
      </c>
      <c r="V282" s="158">
        <v>2.6599999999999999E-2</v>
      </c>
      <c r="W282" s="158">
        <v>2.6599999999999999E-2</v>
      </c>
      <c r="X282" s="157">
        <v>7.0999999999999994E-2</v>
      </c>
      <c r="Y282" s="157">
        <v>7.0999999999999994E-2</v>
      </c>
      <c r="Z282" s="157">
        <v>7.0999999999999994E-2</v>
      </c>
      <c r="AA282" s="157">
        <v>7.0999999999999994E-2</v>
      </c>
      <c r="AB282" s="158">
        <v>2.2700000000000001E-2</v>
      </c>
      <c r="AC282" s="158">
        <v>2.2700000000000001E-2</v>
      </c>
      <c r="AD282" s="158">
        <v>2.2700000000000001E-2</v>
      </c>
      <c r="AE282" s="158">
        <v>2.2700000000000001E-2</v>
      </c>
      <c r="AF282" s="157">
        <v>8.1000000000000003E-2</v>
      </c>
      <c r="AG282" s="157">
        <v>8.1000000000000003E-2</v>
      </c>
      <c r="AH282" s="157">
        <v>8.1000000000000003E-2</v>
      </c>
      <c r="AI282" s="157">
        <v>8.1000000000000003E-2</v>
      </c>
      <c r="AJ282" s="158">
        <v>4.19E-2</v>
      </c>
      <c r="AK282" s="158">
        <v>4.19E-2</v>
      </c>
      <c r="AL282" s="158">
        <v>4.19E-2</v>
      </c>
      <c r="AM282" s="158">
        <v>4.19E-2</v>
      </c>
    </row>
    <row r="283" spans="3:43" ht="23.25" customHeight="1" x14ac:dyDescent="0.25">
      <c r="C283" s="156">
        <v>2022</v>
      </c>
      <c r="D283" s="156"/>
      <c r="E283" s="156"/>
      <c r="F283" s="156"/>
      <c r="G283" s="156"/>
      <c r="H283" s="157">
        <v>6.6000000000000003E-2</v>
      </c>
      <c r="I283" s="157">
        <v>6.6000000000000003E-2</v>
      </c>
      <c r="J283" s="157">
        <v>6.6000000000000003E-2</v>
      </c>
      <c r="K283" s="157">
        <v>6.6000000000000003E-2</v>
      </c>
      <c r="L283" s="158">
        <v>5.04E-2</v>
      </c>
      <c r="M283" s="158">
        <v>5.04E-2</v>
      </c>
      <c r="N283" s="158">
        <v>5.04E-2</v>
      </c>
      <c r="O283" s="158">
        <v>5.04E-2</v>
      </c>
      <c r="P283" s="157">
        <v>5.1999999999999998E-2</v>
      </c>
      <c r="Q283" s="157">
        <v>5.1999999999999998E-2</v>
      </c>
      <c r="R283" s="157">
        <v>5.1999999999999998E-2</v>
      </c>
      <c r="S283" s="157">
        <v>5.1999999999999998E-2</v>
      </c>
      <c r="T283" s="158">
        <v>3.3799999999999997E-2</v>
      </c>
      <c r="U283" s="158">
        <v>3.3799999999999997E-2</v>
      </c>
      <c r="V283" s="158">
        <v>3.3799999999999997E-2</v>
      </c>
      <c r="W283" s="158">
        <v>3.3799999999999997E-2</v>
      </c>
      <c r="X283" s="157">
        <v>4.5999999999999999E-2</v>
      </c>
      <c r="Y283" s="157">
        <v>4.5999999999999999E-2</v>
      </c>
      <c r="Z283" s="157">
        <v>4.5999999999999999E-2</v>
      </c>
      <c r="AA283" s="157">
        <v>4.5999999999999999E-2</v>
      </c>
      <c r="AB283" s="158">
        <v>2.0199999999999999E-2</v>
      </c>
      <c r="AC283" s="158">
        <v>2.0199999999999999E-2</v>
      </c>
      <c r="AD283" s="158">
        <v>2.0199999999999999E-2</v>
      </c>
      <c r="AE283" s="158">
        <v>2.0199999999999999E-2</v>
      </c>
      <c r="AF283" s="157">
        <v>4.7E-2</v>
      </c>
      <c r="AG283" s="157">
        <v>4.7E-2</v>
      </c>
      <c r="AH283" s="157">
        <v>4.7E-2</v>
      </c>
      <c r="AI283" s="157">
        <v>4.7E-2</v>
      </c>
      <c r="AJ283" s="158">
        <v>3.3700000000000001E-2</v>
      </c>
      <c r="AK283" s="158">
        <v>3.3700000000000001E-2</v>
      </c>
      <c r="AL283" s="158">
        <v>3.3700000000000001E-2</v>
      </c>
      <c r="AM283" s="158">
        <v>3.3700000000000001E-2</v>
      </c>
    </row>
    <row r="285" spans="3:43" x14ac:dyDescent="0.25">
      <c r="C285" s="153" t="s">
        <v>149</v>
      </c>
      <c r="D285" s="153"/>
      <c r="E285" s="153"/>
      <c r="F285" s="153"/>
      <c r="G285" s="153"/>
      <c r="H285" s="153"/>
      <c r="I285" s="153"/>
      <c r="J285" s="153"/>
      <c r="K285" s="153"/>
      <c r="L285" s="153"/>
      <c r="M285" s="153"/>
      <c r="N285" s="153"/>
      <c r="O285" s="153"/>
      <c r="P285" s="153"/>
      <c r="Q285" s="153"/>
      <c r="R285" s="153"/>
      <c r="S285" s="153"/>
      <c r="T285" s="153"/>
      <c r="U285" s="153"/>
      <c r="V285" s="153"/>
      <c r="W285" s="153"/>
      <c r="X285" s="153"/>
      <c r="Y285" s="153"/>
      <c r="Z285" s="153"/>
      <c r="AA285" s="153"/>
      <c r="AB285" s="153"/>
      <c r="AC285" s="153"/>
      <c r="AD285" s="153"/>
      <c r="AE285" s="153"/>
      <c r="AF285" s="153"/>
      <c r="AG285" s="153"/>
      <c r="AH285" s="153"/>
      <c r="AI285" s="153"/>
      <c r="AJ285" s="153"/>
      <c r="AK285" s="153"/>
      <c r="AL285" s="153"/>
      <c r="AM285" s="153"/>
    </row>
    <row r="286" spans="3:43" x14ac:dyDescent="0.25">
      <c r="C286" s="154" t="s">
        <v>143</v>
      </c>
      <c r="D286" s="154"/>
      <c r="E286" s="154"/>
      <c r="F286" s="154"/>
      <c r="G286" s="154"/>
      <c r="H286" s="155" t="s">
        <v>139</v>
      </c>
      <c r="I286" s="155"/>
      <c r="J286" s="155"/>
      <c r="K286" s="155"/>
      <c r="L286" s="155"/>
      <c r="M286" s="155"/>
      <c r="N286" s="155"/>
      <c r="O286" s="155"/>
      <c r="P286" s="155" t="s">
        <v>140</v>
      </c>
      <c r="Q286" s="155"/>
      <c r="R286" s="155"/>
      <c r="S286" s="155"/>
      <c r="T286" s="155"/>
      <c r="U286" s="155"/>
      <c r="V286" s="155"/>
      <c r="W286" s="155"/>
      <c r="X286" s="155" t="s">
        <v>141</v>
      </c>
      <c r="Y286" s="155"/>
      <c r="Z286" s="155"/>
      <c r="AA286" s="155"/>
      <c r="AB286" s="155"/>
      <c r="AC286" s="155"/>
      <c r="AD286" s="155"/>
      <c r="AE286" s="155"/>
      <c r="AF286" s="155" t="s">
        <v>142</v>
      </c>
      <c r="AG286" s="155"/>
      <c r="AH286" s="155"/>
      <c r="AI286" s="155"/>
      <c r="AJ286" s="155"/>
      <c r="AK286" s="155"/>
      <c r="AL286" s="155"/>
      <c r="AM286" s="155"/>
    </row>
    <row r="287" spans="3:43" x14ac:dyDescent="0.25">
      <c r="C287" s="154"/>
      <c r="D287" s="154"/>
      <c r="E287" s="154"/>
      <c r="F287" s="154"/>
      <c r="G287" s="154"/>
      <c r="H287" s="155" t="s">
        <v>150</v>
      </c>
      <c r="I287" s="155"/>
      <c r="J287" s="155"/>
      <c r="K287" s="155"/>
      <c r="L287" s="155" t="s">
        <v>151</v>
      </c>
      <c r="M287" s="155"/>
      <c r="N287" s="155"/>
      <c r="O287" s="155"/>
      <c r="P287" s="155" t="s">
        <v>150</v>
      </c>
      <c r="Q287" s="155"/>
      <c r="R287" s="155"/>
      <c r="S287" s="155"/>
      <c r="T287" s="155" t="s">
        <v>151</v>
      </c>
      <c r="U287" s="155"/>
      <c r="V287" s="155"/>
      <c r="W287" s="155"/>
      <c r="X287" s="155" t="s">
        <v>150</v>
      </c>
      <c r="Y287" s="155"/>
      <c r="Z287" s="155"/>
      <c r="AA287" s="155"/>
      <c r="AB287" s="155" t="s">
        <v>151</v>
      </c>
      <c r="AC287" s="155"/>
      <c r="AD287" s="155"/>
      <c r="AE287" s="155"/>
      <c r="AF287" s="155" t="s">
        <v>150</v>
      </c>
      <c r="AG287" s="155"/>
      <c r="AH287" s="155"/>
      <c r="AI287" s="155"/>
      <c r="AJ287" s="155" t="s">
        <v>151</v>
      </c>
      <c r="AK287" s="155"/>
      <c r="AL287" s="155"/>
      <c r="AM287" s="155"/>
    </row>
    <row r="288" spans="3:43" ht="22.5" customHeight="1" x14ac:dyDescent="0.25">
      <c r="C288" s="156">
        <v>2026</v>
      </c>
      <c r="D288" s="156"/>
      <c r="E288" s="156"/>
      <c r="F288" s="156"/>
      <c r="G288" s="156"/>
      <c r="H288" s="156"/>
      <c r="I288" s="156"/>
      <c r="J288" s="156"/>
      <c r="K288" s="156"/>
      <c r="L288" s="181">
        <v>3.73</v>
      </c>
      <c r="M288" s="181"/>
      <c r="N288" s="181"/>
      <c r="O288" s="181"/>
      <c r="P288" s="156"/>
      <c r="Q288" s="156"/>
      <c r="R288" s="156"/>
      <c r="S288" s="156"/>
      <c r="T288" s="181"/>
      <c r="U288" s="181"/>
      <c r="V288" s="181"/>
      <c r="W288" s="181"/>
      <c r="X288" s="156"/>
      <c r="Y288" s="156"/>
      <c r="Z288" s="156"/>
      <c r="AA288" s="156"/>
      <c r="AB288" s="181"/>
      <c r="AC288" s="181"/>
      <c r="AD288" s="181"/>
      <c r="AE288" s="181"/>
      <c r="AF288" s="156"/>
      <c r="AG288" s="156"/>
      <c r="AH288" s="156"/>
      <c r="AI288" s="156"/>
      <c r="AJ288" s="181"/>
      <c r="AK288" s="181"/>
      <c r="AL288" s="181"/>
      <c r="AM288" s="181"/>
    </row>
    <row r="289" spans="3:39" ht="22.5" customHeight="1" x14ac:dyDescent="0.25">
      <c r="C289" s="156">
        <v>2025</v>
      </c>
      <c r="D289" s="156"/>
      <c r="E289" s="156"/>
      <c r="F289" s="156"/>
      <c r="G289" s="156"/>
      <c r="H289" s="157">
        <v>6.4000000000000001E-2</v>
      </c>
      <c r="I289" s="157">
        <v>6.4000000000000001E-2</v>
      </c>
      <c r="J289" s="157">
        <v>6.4000000000000001E-2</v>
      </c>
      <c r="K289" s="157">
        <v>6.4000000000000001E-2</v>
      </c>
      <c r="L289" s="158">
        <v>3.2099999999999997E-2</v>
      </c>
      <c r="M289" s="158">
        <v>3.2099999999999997E-2</v>
      </c>
      <c r="N289" s="158">
        <v>3.2099999999999997E-2</v>
      </c>
      <c r="O289" s="158">
        <v>3.2099999999999997E-2</v>
      </c>
      <c r="P289" s="157">
        <v>6.6000000000000003E-2</v>
      </c>
      <c r="Q289" s="157">
        <v>6.6000000000000003E-2</v>
      </c>
      <c r="R289" s="157">
        <v>6.6000000000000003E-2</v>
      </c>
      <c r="S289" s="157">
        <v>6.6000000000000003E-2</v>
      </c>
      <c r="T289" s="158">
        <v>2.7699999999999999E-2</v>
      </c>
      <c r="U289" s="158">
        <v>2.7699999999999999E-2</v>
      </c>
      <c r="V289" s="158">
        <v>2.7699999999999999E-2</v>
      </c>
      <c r="W289" s="158">
        <v>2.7699999999999999E-2</v>
      </c>
      <c r="X289" s="157">
        <v>6.8000000000000005E-2</v>
      </c>
      <c r="Y289" s="157">
        <v>6.8000000000000005E-2</v>
      </c>
      <c r="Z289" s="157">
        <v>6.8000000000000005E-2</v>
      </c>
      <c r="AA289" s="157">
        <v>6.8000000000000005E-2</v>
      </c>
      <c r="AB289" s="158">
        <v>3.6499999999999998E-2</v>
      </c>
      <c r="AC289" s="158">
        <v>3.6499999999999998E-2</v>
      </c>
      <c r="AD289" s="158">
        <v>3.6499999999999998E-2</v>
      </c>
      <c r="AE289" s="158">
        <v>3.6499999999999998E-2</v>
      </c>
      <c r="AF289" s="157">
        <v>6.7000000000000004E-2</v>
      </c>
      <c r="AG289" s="157"/>
      <c r="AH289" s="157"/>
      <c r="AI289" s="157"/>
      <c r="AJ289" s="158">
        <v>4.4200000000000003E-2</v>
      </c>
      <c r="AK289" s="158">
        <v>4.4200000000000003E-2</v>
      </c>
      <c r="AL289" s="158">
        <v>4.4200000000000003E-2</v>
      </c>
      <c r="AM289" s="158">
        <v>4.4200000000000003E-2</v>
      </c>
    </row>
    <row r="290" spans="3:39" ht="22.5" customHeight="1" x14ac:dyDescent="0.25">
      <c r="C290" s="156">
        <v>2024</v>
      </c>
      <c r="D290" s="156"/>
      <c r="E290" s="156"/>
      <c r="F290" s="156"/>
      <c r="G290" s="156"/>
      <c r="H290" s="157">
        <v>6.5000000000000002E-2</v>
      </c>
      <c r="I290" s="157">
        <v>6.5000000000000002E-2</v>
      </c>
      <c r="J290" s="157">
        <v>6.5000000000000002E-2</v>
      </c>
      <c r="K290" s="157">
        <v>6.5000000000000002E-2</v>
      </c>
      <c r="L290" s="158">
        <v>3.0200000000000001E-2</v>
      </c>
      <c r="M290" s="158">
        <v>3.0200000000000001E-2</v>
      </c>
      <c r="N290" s="158">
        <v>3.0200000000000001E-2</v>
      </c>
      <c r="O290" s="158">
        <v>3.0200000000000001E-2</v>
      </c>
      <c r="P290" s="157">
        <v>6.3E-2</v>
      </c>
      <c r="Q290" s="157">
        <v>6.3E-2</v>
      </c>
      <c r="R290" s="157">
        <v>6.3E-2</v>
      </c>
      <c r="S290" s="157">
        <v>6.3E-2</v>
      </c>
      <c r="T290" s="158">
        <v>4.0300000000000002E-2</v>
      </c>
      <c r="U290" s="158">
        <v>4.0300000000000002E-2</v>
      </c>
      <c r="V290" s="158">
        <v>4.0300000000000002E-2</v>
      </c>
      <c r="W290" s="158">
        <v>4.0300000000000002E-2</v>
      </c>
      <c r="X290" s="157">
        <v>6.3E-2</v>
      </c>
      <c r="Y290" s="157">
        <v>6.3E-2</v>
      </c>
      <c r="Z290" s="157">
        <v>6.3E-2</v>
      </c>
      <c r="AA290" s="157">
        <v>6.3E-2</v>
      </c>
      <c r="AB290" s="158">
        <v>2.7900000000000001E-2</v>
      </c>
      <c r="AC290" s="158">
        <v>2.7900000000000001E-2</v>
      </c>
      <c r="AD290" s="158">
        <v>2.7900000000000001E-2</v>
      </c>
      <c r="AE290" s="158">
        <v>2.7900000000000001E-2</v>
      </c>
      <c r="AF290" s="157">
        <v>6.3E-2</v>
      </c>
      <c r="AG290" s="157">
        <v>6.3E-2</v>
      </c>
      <c r="AH290" s="157">
        <v>6.3E-2</v>
      </c>
      <c r="AI290" s="157">
        <v>6.3E-2</v>
      </c>
      <c r="AJ290" s="158">
        <v>2.6100000000000002E-2</v>
      </c>
      <c r="AK290" s="158">
        <v>2.6100000000000002E-2</v>
      </c>
      <c r="AL290" s="158">
        <v>2.6100000000000002E-2</v>
      </c>
      <c r="AM290" s="158">
        <v>2.6100000000000002E-2</v>
      </c>
    </row>
    <row r="291" spans="3:39" ht="22.5" customHeight="1" x14ac:dyDescent="0.25">
      <c r="C291" s="156">
        <v>2023</v>
      </c>
      <c r="D291" s="156"/>
      <c r="E291" s="156"/>
      <c r="F291" s="156"/>
      <c r="G291" s="156"/>
      <c r="H291" s="157">
        <v>4.7E-2</v>
      </c>
      <c r="I291" s="157">
        <v>4.7E-2</v>
      </c>
      <c r="J291" s="157">
        <v>4.7E-2</v>
      </c>
      <c r="K291" s="157">
        <v>4.7E-2</v>
      </c>
      <c r="L291" s="158">
        <v>1.95E-2</v>
      </c>
      <c r="M291" s="158">
        <v>1.95E-2</v>
      </c>
      <c r="N291" s="158">
        <v>1.95E-2</v>
      </c>
      <c r="O291" s="158">
        <v>1.95E-2</v>
      </c>
      <c r="P291" s="157">
        <v>5.3999999999999999E-2</v>
      </c>
      <c r="Q291" s="157">
        <v>5.3999999999999999E-2</v>
      </c>
      <c r="R291" s="157">
        <v>5.3999999999999999E-2</v>
      </c>
      <c r="S291" s="157">
        <v>5.3999999999999999E-2</v>
      </c>
      <c r="T291" s="158">
        <v>2.18E-2</v>
      </c>
      <c r="U291" s="158">
        <v>2.18E-2</v>
      </c>
      <c r="V291" s="158">
        <v>2.18E-2</v>
      </c>
      <c r="W291" s="158">
        <v>2.18E-2</v>
      </c>
      <c r="X291" s="157">
        <v>5.6000000000000001E-2</v>
      </c>
      <c r="Y291" s="157">
        <v>5.6000000000000001E-2</v>
      </c>
      <c r="Z291" s="157">
        <v>5.6000000000000001E-2</v>
      </c>
      <c r="AA291" s="157">
        <v>5.6000000000000001E-2</v>
      </c>
      <c r="AB291" s="158">
        <v>2.1399999999999999E-2</v>
      </c>
      <c r="AC291" s="158">
        <v>2.1399999999999999E-2</v>
      </c>
      <c r="AD291" s="158">
        <v>2.1399999999999999E-2</v>
      </c>
      <c r="AE291" s="158">
        <v>2.1399999999999999E-2</v>
      </c>
      <c r="AF291" s="157">
        <v>6.2E-2</v>
      </c>
      <c r="AG291" s="157">
        <v>6.2E-2</v>
      </c>
      <c r="AH291" s="157">
        <v>6.2E-2</v>
      </c>
      <c r="AI291" s="157">
        <v>6.2E-2</v>
      </c>
      <c r="AJ291" s="158">
        <v>3.6600000000000001E-2</v>
      </c>
      <c r="AK291" s="158">
        <v>3.6600000000000001E-2</v>
      </c>
      <c r="AL291" s="158">
        <v>3.6600000000000001E-2</v>
      </c>
      <c r="AM291" s="158">
        <v>3.6600000000000001E-2</v>
      </c>
    </row>
    <row r="292" spans="3:39" ht="22.5" customHeight="1" x14ac:dyDescent="0.25">
      <c r="C292" s="156">
        <v>2022</v>
      </c>
      <c r="D292" s="156"/>
      <c r="E292" s="156"/>
      <c r="F292" s="156"/>
      <c r="G292" s="156"/>
      <c r="H292" s="157">
        <v>4.4999999999999998E-2</v>
      </c>
      <c r="I292" s="157">
        <v>4.4999999999999998E-2</v>
      </c>
      <c r="J292" s="157">
        <v>4.4999999999999998E-2</v>
      </c>
      <c r="K292" s="157">
        <v>4.4999999999999998E-2</v>
      </c>
      <c r="L292" s="158">
        <v>2.93E-2</v>
      </c>
      <c r="M292" s="158">
        <v>2.93E-2</v>
      </c>
      <c r="N292" s="158">
        <v>2.93E-2</v>
      </c>
      <c r="O292" s="158">
        <v>2.93E-2</v>
      </c>
      <c r="P292" s="157">
        <v>3.9E-2</v>
      </c>
      <c r="Q292" s="157">
        <v>3.9E-2</v>
      </c>
      <c r="R292" s="157">
        <v>3.9E-2</v>
      </c>
      <c r="S292" s="157">
        <v>3.9E-2</v>
      </c>
      <c r="T292" s="158">
        <v>1.9199999999999998E-2</v>
      </c>
      <c r="U292" s="158">
        <v>1.9199999999999998E-2</v>
      </c>
      <c r="V292" s="158">
        <v>1.9199999999999998E-2</v>
      </c>
      <c r="W292" s="158">
        <v>1.9199999999999998E-2</v>
      </c>
      <c r="X292" s="157">
        <v>3.4000000000000002E-2</v>
      </c>
      <c r="Y292" s="157">
        <v>3.4000000000000002E-2</v>
      </c>
      <c r="Z292" s="157">
        <v>3.4000000000000002E-2</v>
      </c>
      <c r="AA292" s="157">
        <v>3.4000000000000002E-2</v>
      </c>
      <c r="AB292" s="158">
        <v>8.8999999999999999E-3</v>
      </c>
      <c r="AC292" s="158">
        <v>8.8999999999999999E-3</v>
      </c>
      <c r="AD292" s="158">
        <v>8.8999999999999999E-3</v>
      </c>
      <c r="AE292" s="158">
        <v>8.8999999999999999E-3</v>
      </c>
      <c r="AF292" s="157">
        <v>3.5000000000000003E-2</v>
      </c>
      <c r="AG292" s="157">
        <v>3.5000000000000003E-2</v>
      </c>
      <c r="AH292" s="157">
        <v>3.5000000000000003E-2</v>
      </c>
      <c r="AI292" s="157">
        <v>3.5000000000000003E-2</v>
      </c>
      <c r="AJ292" s="158">
        <v>8.2000000000000007E-3</v>
      </c>
      <c r="AK292" s="158">
        <v>8.2000000000000007E-3</v>
      </c>
      <c r="AL292" s="158">
        <v>8.2000000000000007E-3</v>
      </c>
      <c r="AM292" s="158">
        <v>8.2000000000000007E-3</v>
      </c>
    </row>
  </sheetData>
  <mergeCells count="504">
    <mergeCell ref="C292:G292"/>
    <mergeCell ref="H292:K292"/>
    <mergeCell ref="L292:O292"/>
    <mergeCell ref="P292:S292"/>
    <mergeCell ref="T292:W292"/>
    <mergeCell ref="X292:AA292"/>
    <mergeCell ref="AB292:AE292"/>
    <mergeCell ref="AF292:AI292"/>
    <mergeCell ref="AJ292:AM292"/>
    <mergeCell ref="C291:G291"/>
    <mergeCell ref="H291:K291"/>
    <mergeCell ref="L291:O291"/>
    <mergeCell ref="P291:S291"/>
    <mergeCell ref="T291:W291"/>
    <mergeCell ref="X291:AA291"/>
    <mergeCell ref="AB291:AE291"/>
    <mergeCell ref="AF291:AI291"/>
    <mergeCell ref="AJ291:AM291"/>
    <mergeCell ref="C290:G290"/>
    <mergeCell ref="H290:K290"/>
    <mergeCell ref="L290:O290"/>
    <mergeCell ref="P290:S290"/>
    <mergeCell ref="T290:W290"/>
    <mergeCell ref="X290:AA290"/>
    <mergeCell ref="AB290:AE290"/>
    <mergeCell ref="AF290:AI290"/>
    <mergeCell ref="AJ290:AM290"/>
    <mergeCell ref="C289:G289"/>
    <mergeCell ref="H289:K289"/>
    <mergeCell ref="L289:O289"/>
    <mergeCell ref="P289:S289"/>
    <mergeCell ref="T289:W289"/>
    <mergeCell ref="X289:AA289"/>
    <mergeCell ref="AB289:AE289"/>
    <mergeCell ref="AF289:AI289"/>
    <mergeCell ref="AJ289:AM289"/>
    <mergeCell ref="C288:G288"/>
    <mergeCell ref="H288:K288"/>
    <mergeCell ref="L288:O288"/>
    <mergeCell ref="P288:S288"/>
    <mergeCell ref="T288:W288"/>
    <mergeCell ref="X288:AA288"/>
    <mergeCell ref="AB288:AE288"/>
    <mergeCell ref="AF288:AI288"/>
    <mergeCell ref="AJ288:AM288"/>
    <mergeCell ref="C285:AM285"/>
    <mergeCell ref="C286:G287"/>
    <mergeCell ref="H286:O286"/>
    <mergeCell ref="P286:W286"/>
    <mergeCell ref="X286:AE286"/>
    <mergeCell ref="AF286:AM286"/>
    <mergeCell ref="H287:K287"/>
    <mergeCell ref="L287:O287"/>
    <mergeCell ref="P287:S287"/>
    <mergeCell ref="T287:W287"/>
    <mergeCell ref="X287:AA287"/>
    <mergeCell ref="AB287:AE287"/>
    <mergeCell ref="AF287:AI287"/>
    <mergeCell ref="AJ287:AM287"/>
    <mergeCell ref="C283:G283"/>
    <mergeCell ref="H283:K283"/>
    <mergeCell ref="L283:O283"/>
    <mergeCell ref="P283:S283"/>
    <mergeCell ref="T283:W283"/>
    <mergeCell ref="X283:AA283"/>
    <mergeCell ref="AB283:AE283"/>
    <mergeCell ref="AF283:AI283"/>
    <mergeCell ref="AJ283:AM283"/>
    <mergeCell ref="AB281:AE281"/>
    <mergeCell ref="AF281:AI281"/>
    <mergeCell ref="AJ281:AM281"/>
    <mergeCell ref="C282:G282"/>
    <mergeCell ref="H282:K282"/>
    <mergeCell ref="L282:O282"/>
    <mergeCell ref="P282:S282"/>
    <mergeCell ref="T282:W282"/>
    <mergeCell ref="X282:AA282"/>
    <mergeCell ref="AB282:AE282"/>
    <mergeCell ref="C281:G281"/>
    <mergeCell ref="H281:K281"/>
    <mergeCell ref="L281:O281"/>
    <mergeCell ref="P281:S281"/>
    <mergeCell ref="T281:W281"/>
    <mergeCell ref="X281:AA281"/>
    <mergeCell ref="AF282:AI282"/>
    <mergeCell ref="AJ282:AM282"/>
    <mergeCell ref="AF274:AH274"/>
    <mergeCell ref="AI274:AK274"/>
    <mergeCell ref="AL274:AN274"/>
    <mergeCell ref="AJ279:AM279"/>
    <mergeCell ref="C280:G280"/>
    <mergeCell ref="H280:K280"/>
    <mergeCell ref="L280:O280"/>
    <mergeCell ref="P280:S280"/>
    <mergeCell ref="T280:W280"/>
    <mergeCell ref="X280:AA280"/>
    <mergeCell ref="AB280:AE280"/>
    <mergeCell ref="AF280:AI280"/>
    <mergeCell ref="AJ280:AM280"/>
    <mergeCell ref="C279:G279"/>
    <mergeCell ref="H279:K279"/>
    <mergeCell ref="L279:O279"/>
    <mergeCell ref="P279:S279"/>
    <mergeCell ref="T279:W279"/>
    <mergeCell ref="X279:AA279"/>
    <mergeCell ref="AB279:AE279"/>
    <mergeCell ref="AF279:AI279"/>
    <mergeCell ref="AO274:AQ274"/>
    <mergeCell ref="C276:AM276"/>
    <mergeCell ref="C277:G278"/>
    <mergeCell ref="H277:O277"/>
    <mergeCell ref="P277:W277"/>
    <mergeCell ref="X277:AE277"/>
    <mergeCell ref="AF277:AM277"/>
    <mergeCell ref="AF278:AI278"/>
    <mergeCell ref="AJ278:AM278"/>
    <mergeCell ref="C274:G274"/>
    <mergeCell ref="H274:J274"/>
    <mergeCell ref="K274:M274"/>
    <mergeCell ref="N274:P274"/>
    <mergeCell ref="Q274:S274"/>
    <mergeCell ref="T274:V274"/>
    <mergeCell ref="W274:Y274"/>
    <mergeCell ref="Z274:AB274"/>
    <mergeCell ref="AC274:AE274"/>
    <mergeCell ref="H278:K278"/>
    <mergeCell ref="L278:O278"/>
    <mergeCell ref="P278:S278"/>
    <mergeCell ref="T278:W278"/>
    <mergeCell ref="X278:AA278"/>
    <mergeCell ref="AB278:AE278"/>
    <mergeCell ref="AL272:AN272"/>
    <mergeCell ref="AO272:AQ272"/>
    <mergeCell ref="C273:G273"/>
    <mergeCell ref="H273:J273"/>
    <mergeCell ref="K273:M273"/>
    <mergeCell ref="N273:P273"/>
    <mergeCell ref="Q273:S273"/>
    <mergeCell ref="T273:V273"/>
    <mergeCell ref="AO273:AQ273"/>
    <mergeCell ref="W273:Y273"/>
    <mergeCell ref="Z273:AB273"/>
    <mergeCell ref="AC273:AE273"/>
    <mergeCell ref="AF273:AH273"/>
    <mergeCell ref="AI273:AK273"/>
    <mergeCell ref="AL273:AN273"/>
    <mergeCell ref="AO271:AQ271"/>
    <mergeCell ref="C272:G272"/>
    <mergeCell ref="H272:J272"/>
    <mergeCell ref="K272:M272"/>
    <mergeCell ref="N272:P272"/>
    <mergeCell ref="Q272:S272"/>
    <mergeCell ref="T272:V272"/>
    <mergeCell ref="W272:Y272"/>
    <mergeCell ref="Z272:AB272"/>
    <mergeCell ref="AC272:AE272"/>
    <mergeCell ref="W271:Y271"/>
    <mergeCell ref="Z271:AB271"/>
    <mergeCell ref="AC271:AE271"/>
    <mergeCell ref="AF271:AH271"/>
    <mergeCell ref="AI271:AK271"/>
    <mergeCell ref="AL271:AN271"/>
    <mergeCell ref="C271:G271"/>
    <mergeCell ref="H271:J271"/>
    <mergeCell ref="K271:M271"/>
    <mergeCell ref="N271:P271"/>
    <mergeCell ref="Q271:S271"/>
    <mergeCell ref="T271:V271"/>
    <mergeCell ref="AF272:AH272"/>
    <mergeCell ref="AI272:AK272"/>
    <mergeCell ref="Z270:AB270"/>
    <mergeCell ref="AC270:AE270"/>
    <mergeCell ref="AF270:AH270"/>
    <mergeCell ref="AI270:AK270"/>
    <mergeCell ref="AL270:AN270"/>
    <mergeCell ref="AO270:AQ270"/>
    <mergeCell ref="AI269:AK269"/>
    <mergeCell ref="AL269:AN269"/>
    <mergeCell ref="AO269:AQ269"/>
    <mergeCell ref="Z269:AB269"/>
    <mergeCell ref="AC269:AE269"/>
    <mergeCell ref="AF269:AH269"/>
    <mergeCell ref="C270:G270"/>
    <mergeCell ref="H270:J270"/>
    <mergeCell ref="K270:M270"/>
    <mergeCell ref="N270:P270"/>
    <mergeCell ref="Q270:S270"/>
    <mergeCell ref="T270:V270"/>
    <mergeCell ref="W270:Y270"/>
    <mergeCell ref="Q269:S269"/>
    <mergeCell ref="T269:V269"/>
    <mergeCell ref="W269:Y269"/>
    <mergeCell ref="C267:AQ267"/>
    <mergeCell ref="C268:G269"/>
    <mergeCell ref="H268:P268"/>
    <mergeCell ref="Q268:Y268"/>
    <mergeCell ref="Z268:AH268"/>
    <mergeCell ref="AJ268:AQ268"/>
    <mergeCell ref="H269:J269"/>
    <mergeCell ref="K269:M269"/>
    <mergeCell ref="N269:P269"/>
    <mergeCell ref="AL264:AN264"/>
    <mergeCell ref="AO264:AQ264"/>
    <mergeCell ref="C265:G265"/>
    <mergeCell ref="H265:J265"/>
    <mergeCell ref="K265:M265"/>
    <mergeCell ref="N265:P265"/>
    <mergeCell ref="Q265:S265"/>
    <mergeCell ref="T265:V265"/>
    <mergeCell ref="AO265:AQ265"/>
    <mergeCell ref="W265:Y265"/>
    <mergeCell ref="Z265:AB265"/>
    <mergeCell ref="AC265:AE265"/>
    <mergeCell ref="AF265:AH265"/>
    <mergeCell ref="AI265:AK265"/>
    <mergeCell ref="AL265:AN265"/>
    <mergeCell ref="C263:G263"/>
    <mergeCell ref="H263:J263"/>
    <mergeCell ref="K263:M263"/>
    <mergeCell ref="N263:P263"/>
    <mergeCell ref="Q263:S263"/>
    <mergeCell ref="T263:V263"/>
    <mergeCell ref="AO263:AQ263"/>
    <mergeCell ref="C264:G264"/>
    <mergeCell ref="H264:J264"/>
    <mergeCell ref="K264:M264"/>
    <mergeCell ref="N264:P264"/>
    <mergeCell ref="Q264:S264"/>
    <mergeCell ref="T264:V264"/>
    <mergeCell ref="W264:Y264"/>
    <mergeCell ref="Z264:AB264"/>
    <mergeCell ref="AC264:AE264"/>
    <mergeCell ref="W263:Y263"/>
    <mergeCell ref="Z263:AB263"/>
    <mergeCell ref="AC263:AE263"/>
    <mergeCell ref="AF263:AH263"/>
    <mergeCell ref="AI263:AK263"/>
    <mergeCell ref="AL263:AN263"/>
    <mergeCell ref="AF264:AH264"/>
    <mergeCell ref="AI264:AK264"/>
    <mergeCell ref="AO261:AQ261"/>
    <mergeCell ref="C262:G262"/>
    <mergeCell ref="H262:J262"/>
    <mergeCell ref="K262:M262"/>
    <mergeCell ref="N262:P262"/>
    <mergeCell ref="Q262:S262"/>
    <mergeCell ref="T262:V262"/>
    <mergeCell ref="W262:Y262"/>
    <mergeCell ref="Z262:AB262"/>
    <mergeCell ref="AC262:AE262"/>
    <mergeCell ref="W261:Y261"/>
    <mergeCell ref="Z261:AB261"/>
    <mergeCell ref="AC261:AE261"/>
    <mergeCell ref="AF261:AH261"/>
    <mergeCell ref="AI261:AK261"/>
    <mergeCell ref="AL261:AN261"/>
    <mergeCell ref="AF262:AH262"/>
    <mergeCell ref="AI262:AK262"/>
    <mergeCell ref="AL262:AN262"/>
    <mergeCell ref="AO262:AQ262"/>
    <mergeCell ref="C261:G261"/>
    <mergeCell ref="H261:J261"/>
    <mergeCell ref="K261:M261"/>
    <mergeCell ref="N261:P261"/>
    <mergeCell ref="Q261:S261"/>
    <mergeCell ref="T261:V261"/>
    <mergeCell ref="N260:P260"/>
    <mergeCell ref="Q260:S260"/>
    <mergeCell ref="T260:V260"/>
    <mergeCell ref="AJ82:AN82"/>
    <mergeCell ref="AO82:AS82"/>
    <mergeCell ref="C258:AQ258"/>
    <mergeCell ref="C259:G260"/>
    <mergeCell ref="H259:P259"/>
    <mergeCell ref="Q259:Y259"/>
    <mergeCell ref="Z259:AH259"/>
    <mergeCell ref="AJ259:AQ259"/>
    <mergeCell ref="H260:J260"/>
    <mergeCell ref="K260:M260"/>
    <mergeCell ref="A82:J82"/>
    <mergeCell ref="K82:O82"/>
    <mergeCell ref="P82:T82"/>
    <mergeCell ref="U82:Y82"/>
    <mergeCell ref="Z82:AD82"/>
    <mergeCell ref="AE82:AI82"/>
    <mergeCell ref="AF260:AH260"/>
    <mergeCell ref="AI260:AK260"/>
    <mergeCell ref="AL260:AN260"/>
    <mergeCell ref="AO260:AQ260"/>
    <mergeCell ref="W260:Y260"/>
    <mergeCell ref="Z260:AB260"/>
    <mergeCell ref="AC260:AE260"/>
    <mergeCell ref="AJ80:AN80"/>
    <mergeCell ref="AO80:AS80"/>
    <mergeCell ref="A81:J81"/>
    <mergeCell ref="K81:O81"/>
    <mergeCell ref="P81:T81"/>
    <mergeCell ref="U81:Y81"/>
    <mergeCell ref="Z81:AD81"/>
    <mergeCell ref="AE81:AI81"/>
    <mergeCell ref="AJ81:AN81"/>
    <mergeCell ref="AO81:AS81"/>
    <mergeCell ref="A80:J80"/>
    <mergeCell ref="K80:O80"/>
    <mergeCell ref="P80:T80"/>
    <mergeCell ref="U80:Y80"/>
    <mergeCell ref="Z80:AD80"/>
    <mergeCell ref="AE80:AI80"/>
    <mergeCell ref="AJ78:AN78"/>
    <mergeCell ref="AO78:AS78"/>
    <mergeCell ref="A79:J79"/>
    <mergeCell ref="K79:O79"/>
    <mergeCell ref="P79:T79"/>
    <mergeCell ref="U79:Y79"/>
    <mergeCell ref="Z79:AD79"/>
    <mergeCell ref="AE79:AI79"/>
    <mergeCell ref="AJ79:AN79"/>
    <mergeCell ref="AO79:AS79"/>
    <mergeCell ref="A78:J78"/>
    <mergeCell ref="K78:O78"/>
    <mergeCell ref="P78:T78"/>
    <mergeCell ref="U78:Y78"/>
    <mergeCell ref="Z78:AD78"/>
    <mergeCell ref="AE78:AI78"/>
    <mergeCell ref="I62:W62"/>
    <mergeCell ref="X62:AA62"/>
    <mergeCell ref="AB62:AE62"/>
    <mergeCell ref="AF62:AJ62"/>
    <mergeCell ref="A76:J77"/>
    <mergeCell ref="K76:AS76"/>
    <mergeCell ref="K77:O77"/>
    <mergeCell ref="P77:Y77"/>
    <mergeCell ref="Z77:AI77"/>
    <mergeCell ref="AJ77:AS77"/>
    <mergeCell ref="I60:W60"/>
    <mergeCell ref="X60:AA60"/>
    <mergeCell ref="AB60:AE60"/>
    <mergeCell ref="AF60:AJ60"/>
    <mergeCell ref="I61:W61"/>
    <mergeCell ref="X61:AA61"/>
    <mergeCell ref="AB61:AE61"/>
    <mergeCell ref="AF61:AJ61"/>
    <mergeCell ref="I58:W58"/>
    <mergeCell ref="X58:AA58"/>
    <mergeCell ref="AB58:AE58"/>
    <mergeCell ref="AF58:AJ58"/>
    <mergeCell ref="I59:W59"/>
    <mergeCell ref="X59:AA59"/>
    <mergeCell ref="AB59:AE59"/>
    <mergeCell ref="AF59:AJ59"/>
    <mergeCell ref="I54:W54"/>
    <mergeCell ref="X54:AA54"/>
    <mergeCell ref="AB54:AE54"/>
    <mergeCell ref="AF54:AJ54"/>
    <mergeCell ref="E55:Y55"/>
    <mergeCell ref="Z55:AF55"/>
    <mergeCell ref="I52:W52"/>
    <mergeCell ref="X52:AA52"/>
    <mergeCell ref="AB52:AE52"/>
    <mergeCell ref="AF52:AJ52"/>
    <mergeCell ref="I53:W53"/>
    <mergeCell ref="X53:AA53"/>
    <mergeCell ref="AB53:AE53"/>
    <mergeCell ref="AF53:AJ53"/>
    <mergeCell ref="I49:W49"/>
    <mergeCell ref="X49:AA49"/>
    <mergeCell ref="AB49:AE49"/>
    <mergeCell ref="AF49:AJ49"/>
    <mergeCell ref="I50:W50"/>
    <mergeCell ref="X50:AA50"/>
    <mergeCell ref="AB50:AE50"/>
    <mergeCell ref="AF50:AJ50"/>
    <mergeCell ref="I47:W47"/>
    <mergeCell ref="X47:AA47"/>
    <mergeCell ref="AB47:AE47"/>
    <mergeCell ref="AF47:AJ47"/>
    <mergeCell ref="I48:W48"/>
    <mergeCell ref="X48:AA48"/>
    <mergeCell ref="AB48:AE48"/>
    <mergeCell ref="AF48:AJ48"/>
    <mergeCell ref="I44:W44"/>
    <mergeCell ref="X44:AA44"/>
    <mergeCell ref="AB44:AE44"/>
    <mergeCell ref="AF44:AJ44"/>
    <mergeCell ref="I46:W46"/>
    <mergeCell ref="X46:AA46"/>
    <mergeCell ref="AB46:AE46"/>
    <mergeCell ref="AF46:AJ46"/>
    <mergeCell ref="I42:W42"/>
    <mergeCell ref="X42:AA42"/>
    <mergeCell ref="AB42:AE42"/>
    <mergeCell ref="AF42:AJ42"/>
    <mergeCell ref="I43:W43"/>
    <mergeCell ref="X43:AA43"/>
    <mergeCell ref="AB43:AE43"/>
    <mergeCell ref="AF43:AJ43"/>
    <mergeCell ref="I40:W40"/>
    <mergeCell ref="X40:AA40"/>
    <mergeCell ref="AB40:AE40"/>
    <mergeCell ref="AF40:AJ40"/>
    <mergeCell ref="I41:W41"/>
    <mergeCell ref="X41:AA41"/>
    <mergeCell ref="AB41:AE41"/>
    <mergeCell ref="AF41:AJ41"/>
    <mergeCell ref="B35:G35"/>
    <mergeCell ref="H35:P35"/>
    <mergeCell ref="Q35:Z35"/>
    <mergeCell ref="AA35:AJ35"/>
    <mergeCell ref="X39:AA39"/>
    <mergeCell ref="AB39:AE39"/>
    <mergeCell ref="AF39:AJ39"/>
    <mergeCell ref="B32:G32"/>
    <mergeCell ref="H32:P32"/>
    <mergeCell ref="Q32:Z32"/>
    <mergeCell ref="AA32:AJ32"/>
    <mergeCell ref="B33:G33"/>
    <mergeCell ref="H33:P33"/>
    <mergeCell ref="Q33:Z33"/>
    <mergeCell ref="AA33:AJ33"/>
    <mergeCell ref="B30:G30"/>
    <mergeCell ref="H30:P30"/>
    <mergeCell ref="Q30:Z30"/>
    <mergeCell ref="AA30:AJ30"/>
    <mergeCell ref="B31:G31"/>
    <mergeCell ref="H31:P31"/>
    <mergeCell ref="Q31:Z31"/>
    <mergeCell ref="AA31:AJ31"/>
    <mergeCell ref="I27:S27"/>
    <mergeCell ref="T27:Y27"/>
    <mergeCell ref="Z27:AE27"/>
    <mergeCell ref="AF27:AJ27"/>
    <mergeCell ref="B29:G29"/>
    <mergeCell ref="H29:P29"/>
    <mergeCell ref="Q29:Z29"/>
    <mergeCell ref="AA29:AJ29"/>
    <mergeCell ref="I25:S25"/>
    <mergeCell ref="T25:Y25"/>
    <mergeCell ref="Z25:AE25"/>
    <mergeCell ref="AF25:AJ25"/>
    <mergeCell ref="I26:S26"/>
    <mergeCell ref="T26:Y26"/>
    <mergeCell ref="Z26:AE26"/>
    <mergeCell ref="AF26:AJ26"/>
    <mergeCell ref="U17:X17"/>
    <mergeCell ref="Y17:AB17"/>
    <mergeCell ref="AC17:AF17"/>
    <mergeCell ref="AG19:AJ19"/>
    <mergeCell ref="AK19:AN19"/>
    <mergeCell ref="I24:S24"/>
    <mergeCell ref="T24:Y24"/>
    <mergeCell ref="Z24:AE24"/>
    <mergeCell ref="AF24:AJ24"/>
    <mergeCell ref="B19:L19"/>
    <mergeCell ref="M19:P19"/>
    <mergeCell ref="Q19:T19"/>
    <mergeCell ref="U19:X19"/>
    <mergeCell ref="Y19:AB19"/>
    <mergeCell ref="AC19:AF19"/>
    <mergeCell ref="A1:AO2"/>
    <mergeCell ref="A3:AO3"/>
    <mergeCell ref="P5:AG5"/>
    <mergeCell ref="AP5:AV5"/>
    <mergeCell ref="P6:AG6"/>
    <mergeCell ref="AP6:AV6"/>
    <mergeCell ref="AG15:AJ15"/>
    <mergeCell ref="AK15:AN15"/>
    <mergeCell ref="B16:L16"/>
    <mergeCell ref="M16:P16"/>
    <mergeCell ref="Q16:T16"/>
    <mergeCell ref="U16:X16"/>
    <mergeCell ref="Y16:AB16"/>
    <mergeCell ref="AC16:AF16"/>
    <mergeCell ref="AG16:AJ16"/>
    <mergeCell ref="AK16:AN16"/>
    <mergeCell ref="B15:L15"/>
    <mergeCell ref="M15:P15"/>
    <mergeCell ref="Q15:T15"/>
    <mergeCell ref="U15:X15"/>
    <mergeCell ref="Y15:AB15"/>
    <mergeCell ref="AC15:AF15"/>
    <mergeCell ref="B34:G34"/>
    <mergeCell ref="Q34:Z34"/>
    <mergeCell ref="H34:P34"/>
    <mergeCell ref="AA34:AJ34"/>
    <mergeCell ref="A8:AZ8"/>
    <mergeCell ref="N10:S10"/>
    <mergeCell ref="X10:AC10"/>
    <mergeCell ref="AH10:AM10"/>
    <mergeCell ref="N11:S11"/>
    <mergeCell ref="X11:AC11"/>
    <mergeCell ref="AH11:AM11"/>
    <mergeCell ref="AG17:AJ17"/>
    <mergeCell ref="AK17:AN17"/>
    <mergeCell ref="B18:L18"/>
    <mergeCell ref="M18:P18"/>
    <mergeCell ref="Q18:T18"/>
    <mergeCell ref="U18:X18"/>
    <mergeCell ref="Y18:AB18"/>
    <mergeCell ref="AC18:AF18"/>
    <mergeCell ref="AG18:AJ18"/>
    <mergeCell ref="AK18:AN18"/>
    <mergeCell ref="B17:L17"/>
    <mergeCell ref="M17:P17"/>
    <mergeCell ref="Q17:T17"/>
  </mergeCells>
  <pageMargins left="0.7" right="0.7" top="0.75" bottom="0.75" header="0.3" footer="0.3"/>
  <pageSetup paperSize="9" scale="68" orientation="portrait" r:id="rId1"/>
  <rowBreaks count="8" manualBreakCount="8">
    <brk id="36" max="16383" man="1"/>
    <brk id="73" max="16383" man="1"/>
    <brk id="111" max="16383" man="1"/>
    <brk id="143" max="16383" man="1"/>
    <brk id="177" max="16383" man="1"/>
    <brk id="204" max="16383" man="1"/>
    <brk id="224" max="16383" man="1"/>
    <brk id="256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8C965-A823-40F1-AE9C-E1A39FAD7DFD}">
  <dimension ref="A1:AZ293"/>
  <sheetViews>
    <sheetView tabSelected="1" zoomScale="125" zoomScaleNormal="125" workbookViewId="0">
      <selection activeCell="X290" sqref="X290:AA290"/>
    </sheetView>
  </sheetViews>
  <sheetFormatPr baseColWidth="10" defaultRowHeight="15" x14ac:dyDescent="0.25"/>
  <cols>
    <col min="1" max="52" width="2.7109375" customWidth="1"/>
    <col min="53" max="57" width="6.28515625" customWidth="1"/>
  </cols>
  <sheetData>
    <row r="1" spans="1:52" ht="15" customHeight="1" x14ac:dyDescent="0.25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</row>
    <row r="2" spans="1:52" ht="1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</row>
    <row r="3" spans="1:52" x14ac:dyDescent="0.25">
      <c r="A3" s="36" t="s">
        <v>163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</row>
    <row r="5" spans="1:52" ht="17.25" customHeight="1" x14ac:dyDescent="0.25">
      <c r="P5" s="37" t="s">
        <v>1</v>
      </c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I5" s="12"/>
      <c r="AP5" s="36" t="s">
        <v>3</v>
      </c>
      <c r="AQ5" s="36"/>
      <c r="AR5" s="36"/>
      <c r="AS5" s="36"/>
      <c r="AT5" s="36"/>
      <c r="AU5" s="36"/>
      <c r="AV5" s="36"/>
    </row>
    <row r="6" spans="1:52" ht="17.25" customHeight="1" x14ac:dyDescent="0.25">
      <c r="P6" s="37" t="s">
        <v>2</v>
      </c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P6" s="38">
        <v>46218</v>
      </c>
      <c r="AQ6" s="38"/>
      <c r="AR6" s="38"/>
      <c r="AS6" s="38"/>
      <c r="AT6" s="38"/>
      <c r="AU6" s="38"/>
      <c r="AV6" s="38"/>
    </row>
    <row r="8" spans="1:52" ht="21" customHeight="1" x14ac:dyDescent="0.35">
      <c r="A8" s="28" t="s">
        <v>164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</row>
    <row r="9" spans="1:52" ht="10.5" customHeight="1" thickBot="1" x14ac:dyDescent="0.4">
      <c r="A9" s="4"/>
    </row>
    <row r="10" spans="1:52" ht="19.5" customHeight="1" thickBot="1" x14ac:dyDescent="0.4">
      <c r="A10" s="4"/>
      <c r="N10" s="29" t="s">
        <v>21</v>
      </c>
      <c r="O10" s="30"/>
      <c r="P10" s="30"/>
      <c r="Q10" s="30"/>
      <c r="R10" s="30"/>
      <c r="S10" s="31"/>
      <c r="X10" s="29" t="s">
        <v>22</v>
      </c>
      <c r="Y10" s="30"/>
      <c r="Z10" s="30"/>
      <c r="AA10" s="30"/>
      <c r="AB10" s="30"/>
      <c r="AC10" s="31"/>
      <c r="AH10" s="29" t="s">
        <v>23</v>
      </c>
      <c r="AI10" s="30"/>
      <c r="AJ10" s="30"/>
      <c r="AK10" s="30"/>
      <c r="AL10" s="30"/>
      <c r="AM10" s="31"/>
    </row>
    <row r="11" spans="1:52" ht="19.5" customHeight="1" thickBot="1" x14ac:dyDescent="0.4">
      <c r="A11" s="4"/>
      <c r="C11" s="5"/>
      <c r="D11" s="5"/>
      <c r="E11" s="5"/>
      <c r="M11" s="5"/>
      <c r="N11" s="32">
        <v>108.13</v>
      </c>
      <c r="O11" s="33"/>
      <c r="P11" s="33"/>
      <c r="Q11" s="33"/>
      <c r="R11" s="33"/>
      <c r="S11" s="34"/>
      <c r="U11" s="5"/>
      <c r="V11" s="5"/>
      <c r="X11" s="29">
        <v>50.1</v>
      </c>
      <c r="Y11" s="30"/>
      <c r="Z11" s="30"/>
      <c r="AA11" s="30"/>
      <c r="AB11" s="30"/>
      <c r="AC11" s="31"/>
      <c r="AH11" s="29">
        <f>N11+X11</f>
        <v>158.22999999999999</v>
      </c>
      <c r="AI11" s="30"/>
      <c r="AJ11" s="30"/>
      <c r="AK11" s="30"/>
      <c r="AL11" s="30"/>
      <c r="AM11" s="31"/>
    </row>
    <row r="14" spans="1:52" ht="21" x14ac:dyDescent="0.35">
      <c r="A14" s="4" t="s">
        <v>7</v>
      </c>
      <c r="B14" s="2"/>
      <c r="C14" s="2"/>
      <c r="D14" s="2"/>
      <c r="E14" s="2"/>
      <c r="F14" s="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52" x14ac:dyDescent="0.25">
      <c r="B15" s="44">
        <v>2026</v>
      </c>
      <c r="C15" s="45"/>
      <c r="D15" s="45"/>
      <c r="E15" s="45"/>
      <c r="F15" s="45"/>
      <c r="G15" s="45"/>
      <c r="H15" s="45"/>
      <c r="I15" s="45"/>
      <c r="J15" s="45"/>
      <c r="K15" s="45"/>
      <c r="L15" s="46"/>
      <c r="M15" s="39" t="s">
        <v>45</v>
      </c>
      <c r="N15" s="39"/>
      <c r="O15" s="39"/>
      <c r="P15" s="39"/>
      <c r="Q15" s="39" t="s">
        <v>46</v>
      </c>
      <c r="R15" s="39"/>
      <c r="S15" s="39"/>
      <c r="T15" s="39"/>
      <c r="U15" s="39" t="s">
        <v>47</v>
      </c>
      <c r="V15" s="39"/>
      <c r="W15" s="39"/>
      <c r="X15" s="39"/>
      <c r="Y15" s="39" t="s">
        <v>48</v>
      </c>
      <c r="Z15" s="39"/>
      <c r="AA15" s="39"/>
      <c r="AB15" s="39"/>
      <c r="AC15" s="39" t="s">
        <v>49</v>
      </c>
      <c r="AD15" s="39"/>
      <c r="AE15" s="39"/>
      <c r="AF15" s="39"/>
      <c r="AG15" s="39" t="s">
        <v>50</v>
      </c>
      <c r="AH15" s="39"/>
      <c r="AI15" s="39"/>
      <c r="AJ15" s="39"/>
      <c r="AK15" s="39" t="s">
        <v>168</v>
      </c>
      <c r="AL15" s="39"/>
      <c r="AM15" s="39"/>
      <c r="AN15" s="39"/>
    </row>
    <row r="16" spans="1:52" x14ac:dyDescent="0.25">
      <c r="B16" s="40" t="s">
        <v>6</v>
      </c>
      <c r="C16" s="41"/>
      <c r="D16" s="41"/>
      <c r="E16" s="41"/>
      <c r="F16" s="41"/>
      <c r="G16" s="41"/>
      <c r="H16" s="41"/>
      <c r="I16" s="41"/>
      <c r="J16" s="41"/>
      <c r="K16" s="41"/>
      <c r="L16" s="42"/>
      <c r="M16" s="43">
        <v>3.1600000000000003E-2</v>
      </c>
      <c r="N16" s="43"/>
      <c r="O16" s="43"/>
      <c r="P16" s="43"/>
      <c r="Q16" s="43">
        <v>5.0900000000000001E-2</v>
      </c>
      <c r="R16" s="43"/>
      <c r="S16" s="43"/>
      <c r="T16" s="43"/>
      <c r="U16" s="43">
        <v>5.7799999999999997E-2</v>
      </c>
      <c r="V16" s="43"/>
      <c r="W16" s="43"/>
      <c r="X16" s="43"/>
      <c r="Y16" s="43">
        <v>3.8800000000000001E-2</v>
      </c>
      <c r="Z16" s="43"/>
      <c r="AA16" s="43"/>
      <c r="AB16" s="43"/>
      <c r="AC16" s="43">
        <v>3.1800000000000002E-2</v>
      </c>
      <c r="AD16" s="43"/>
      <c r="AE16" s="43"/>
      <c r="AF16" s="43"/>
      <c r="AG16" s="43">
        <v>5.8400000000000001E-2</v>
      </c>
      <c r="AH16" s="43"/>
      <c r="AI16" s="43"/>
      <c r="AJ16" s="43"/>
      <c r="AK16" s="43">
        <f>SUM(M16:AJ16)/5</f>
        <v>5.3859999999999998E-2</v>
      </c>
      <c r="AL16" s="43"/>
      <c r="AM16" s="43"/>
      <c r="AN16" s="43"/>
    </row>
    <row r="17" spans="1:40" x14ac:dyDescent="0.25">
      <c r="B17" s="40" t="s">
        <v>104</v>
      </c>
      <c r="C17" s="41"/>
      <c r="D17" s="41"/>
      <c r="E17" s="41"/>
      <c r="F17" s="41"/>
      <c r="G17" s="41"/>
      <c r="H17" s="41"/>
      <c r="I17" s="41"/>
      <c r="J17" s="41"/>
      <c r="K17" s="41"/>
      <c r="L17" s="42"/>
      <c r="M17" s="47">
        <v>154</v>
      </c>
      <c r="N17" s="47"/>
      <c r="O17" s="47"/>
      <c r="P17" s="47"/>
      <c r="Q17" s="47">
        <v>221</v>
      </c>
      <c r="R17" s="47"/>
      <c r="S17" s="47"/>
      <c r="T17" s="47"/>
      <c r="U17" s="47">
        <v>280</v>
      </c>
      <c r="V17" s="47"/>
      <c r="W17" s="47"/>
      <c r="X17" s="47"/>
      <c r="Y17" s="47">
        <v>180</v>
      </c>
      <c r="Z17" s="47"/>
      <c r="AA17" s="47"/>
      <c r="AB17" s="47"/>
      <c r="AC17" s="47">
        <v>154</v>
      </c>
      <c r="AD17" s="47"/>
      <c r="AE17" s="47"/>
      <c r="AF17" s="47"/>
      <c r="AG17" s="47">
        <v>277</v>
      </c>
      <c r="AH17" s="47"/>
      <c r="AI17" s="47"/>
      <c r="AJ17" s="47"/>
      <c r="AK17" s="47">
        <f>SUM(M17:AJ17)/5</f>
        <v>253.2</v>
      </c>
      <c r="AL17" s="47"/>
      <c r="AM17" s="47"/>
      <c r="AN17" s="47"/>
    </row>
    <row r="18" spans="1:40" x14ac:dyDescent="0.25">
      <c r="B18" s="40" t="s">
        <v>115</v>
      </c>
      <c r="C18" s="41"/>
      <c r="D18" s="41"/>
      <c r="E18" s="41"/>
      <c r="F18" s="41"/>
      <c r="G18" s="41"/>
      <c r="H18" s="41"/>
      <c r="I18" s="41"/>
      <c r="J18" s="41"/>
      <c r="K18" s="41"/>
      <c r="L18" s="42"/>
      <c r="M18" s="48">
        <v>6786.93</v>
      </c>
      <c r="N18" s="48"/>
      <c r="O18" s="48"/>
      <c r="P18" s="48"/>
      <c r="Q18" s="48">
        <v>10955.04</v>
      </c>
      <c r="R18" s="48"/>
      <c r="S18" s="48"/>
      <c r="T18" s="48"/>
      <c r="U18" s="48">
        <v>11930.4</v>
      </c>
      <c r="V18" s="48"/>
      <c r="W18" s="48"/>
      <c r="X18" s="48"/>
      <c r="Y18" s="48">
        <v>13530.9</v>
      </c>
      <c r="Z18" s="48"/>
      <c r="AA18" s="48"/>
      <c r="AB18" s="48"/>
      <c r="AC18" s="48">
        <v>7833.18</v>
      </c>
      <c r="AD18" s="48"/>
      <c r="AE18" s="48"/>
      <c r="AF18" s="48"/>
      <c r="AG18" s="48">
        <v>13898.77</v>
      </c>
      <c r="AH18" s="48"/>
      <c r="AI18" s="48"/>
      <c r="AJ18" s="48"/>
      <c r="AK18" s="48">
        <f>SUM(M18:AJ18)/5</f>
        <v>12987.044</v>
      </c>
      <c r="AL18" s="48"/>
      <c r="AM18" s="48"/>
      <c r="AN18" s="48"/>
    </row>
    <row r="19" spans="1:40" x14ac:dyDescent="0.25"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2"/>
      <c r="M19" s="49"/>
      <c r="N19" s="50"/>
      <c r="O19" s="50"/>
      <c r="P19" s="51"/>
      <c r="Q19" s="49"/>
      <c r="R19" s="50"/>
      <c r="S19" s="50"/>
      <c r="T19" s="51"/>
      <c r="U19" s="49"/>
      <c r="V19" s="50"/>
      <c r="W19" s="50"/>
      <c r="X19" s="51"/>
      <c r="Y19" s="49"/>
      <c r="Z19" s="50"/>
      <c r="AA19" s="50"/>
      <c r="AB19" s="51"/>
      <c r="AC19" s="49"/>
      <c r="AD19" s="50"/>
      <c r="AE19" s="50"/>
      <c r="AF19" s="51"/>
      <c r="AG19" s="49"/>
      <c r="AH19" s="50"/>
      <c r="AI19" s="50"/>
      <c r="AJ19" s="51"/>
      <c r="AK19" s="49"/>
      <c r="AL19" s="50"/>
      <c r="AM19" s="50"/>
      <c r="AN19" s="51"/>
    </row>
    <row r="22" spans="1:40" ht="21" x14ac:dyDescent="0.35">
      <c r="A22" s="4" t="s">
        <v>30</v>
      </c>
    </row>
    <row r="23" spans="1:40" ht="7.5" customHeight="1" thickBot="1" x14ac:dyDescent="0.3"/>
    <row r="24" spans="1:40" s="6" customFormat="1" ht="20.25" customHeight="1" thickBot="1" x14ac:dyDescent="0.3">
      <c r="I24" s="52" t="s">
        <v>5</v>
      </c>
      <c r="J24" s="53"/>
      <c r="K24" s="53"/>
      <c r="L24" s="53"/>
      <c r="M24" s="53"/>
      <c r="N24" s="53"/>
      <c r="O24" s="53"/>
      <c r="P24" s="53"/>
      <c r="Q24" s="53"/>
      <c r="R24" s="53"/>
      <c r="S24" s="54"/>
      <c r="T24" s="55" t="s">
        <v>165</v>
      </c>
      <c r="U24" s="56"/>
      <c r="V24" s="56"/>
      <c r="W24" s="56"/>
      <c r="X24" s="56"/>
      <c r="Y24" s="57"/>
      <c r="Z24" s="55" t="s">
        <v>166</v>
      </c>
      <c r="AA24" s="56"/>
      <c r="AB24" s="56"/>
      <c r="AC24" s="56"/>
      <c r="AD24" s="56"/>
      <c r="AE24" s="57"/>
      <c r="AF24" s="52" t="s">
        <v>4</v>
      </c>
      <c r="AG24" s="53"/>
      <c r="AH24" s="53"/>
      <c r="AI24" s="53"/>
      <c r="AJ24" s="54"/>
    </row>
    <row r="25" spans="1:40" s="6" customFormat="1" ht="20.25" customHeight="1" thickBot="1" x14ac:dyDescent="0.3">
      <c r="I25" s="69" t="s">
        <v>6</v>
      </c>
      <c r="J25" s="70"/>
      <c r="K25" s="70"/>
      <c r="L25" s="70"/>
      <c r="M25" s="70"/>
      <c r="N25" s="70"/>
      <c r="O25" s="70"/>
      <c r="P25" s="70"/>
      <c r="Q25" s="70"/>
      <c r="R25" s="70"/>
      <c r="S25" s="71"/>
      <c r="T25" s="72">
        <v>5.8400000000000001E-2</v>
      </c>
      <c r="U25" s="73"/>
      <c r="V25" s="73"/>
      <c r="W25" s="73"/>
      <c r="X25" s="73"/>
      <c r="Y25" s="74"/>
      <c r="Z25" s="72">
        <v>4.8899999999999999E-2</v>
      </c>
      <c r="AA25" s="73"/>
      <c r="AB25" s="73"/>
      <c r="AC25" s="73"/>
      <c r="AD25" s="73"/>
      <c r="AE25" s="74"/>
      <c r="AF25" s="64">
        <f>((T25-Z25)/Z25)</f>
        <v>0.19427402862985688</v>
      </c>
      <c r="AG25" s="65"/>
      <c r="AH25" s="65"/>
      <c r="AI25" s="65"/>
      <c r="AJ25" s="66"/>
    </row>
    <row r="26" spans="1:40" s="6" customFormat="1" ht="20.25" customHeight="1" thickBot="1" x14ac:dyDescent="0.3">
      <c r="I26" s="69" t="s">
        <v>104</v>
      </c>
      <c r="J26" s="70"/>
      <c r="K26" s="70"/>
      <c r="L26" s="70"/>
      <c r="M26" s="70"/>
      <c r="N26" s="70"/>
      <c r="O26" s="70"/>
      <c r="P26" s="70"/>
      <c r="Q26" s="70"/>
      <c r="R26" s="70"/>
      <c r="S26" s="71"/>
      <c r="T26" s="75">
        <v>277</v>
      </c>
      <c r="U26" s="76"/>
      <c r="V26" s="76"/>
      <c r="W26" s="76"/>
      <c r="X26" s="76"/>
      <c r="Y26" s="77"/>
      <c r="Z26" s="75">
        <v>227</v>
      </c>
      <c r="AA26" s="76"/>
      <c r="AB26" s="76"/>
      <c r="AC26" s="76"/>
      <c r="AD26" s="76"/>
      <c r="AE26" s="77"/>
      <c r="AF26" s="64">
        <f>((T26-Z26)/Z26)</f>
        <v>0.22026431718061673</v>
      </c>
      <c r="AG26" s="65"/>
      <c r="AH26" s="65"/>
      <c r="AI26" s="65"/>
      <c r="AJ26" s="66"/>
    </row>
    <row r="27" spans="1:40" s="6" customFormat="1" ht="20.25" customHeight="1" thickBot="1" x14ac:dyDescent="0.3">
      <c r="I27" s="58" t="s">
        <v>18</v>
      </c>
      <c r="J27" s="59"/>
      <c r="K27" s="59"/>
      <c r="L27" s="59"/>
      <c r="M27" s="59"/>
      <c r="N27" s="59"/>
      <c r="O27" s="59"/>
      <c r="P27" s="59"/>
      <c r="Q27" s="59"/>
      <c r="R27" s="59"/>
      <c r="S27" s="60"/>
      <c r="T27" s="61">
        <v>13898.77</v>
      </c>
      <c r="U27" s="62"/>
      <c r="V27" s="62"/>
      <c r="W27" s="62"/>
      <c r="X27" s="62"/>
      <c r="Y27" s="63"/>
      <c r="Z27" s="61">
        <v>5976.16</v>
      </c>
      <c r="AA27" s="62"/>
      <c r="AB27" s="62"/>
      <c r="AC27" s="62"/>
      <c r="AD27" s="62"/>
      <c r="AE27" s="63"/>
      <c r="AF27" s="64">
        <f>((T27-Z27)/Z27)</f>
        <v>1.3257024577655219</v>
      </c>
      <c r="AG27" s="65"/>
      <c r="AH27" s="65"/>
      <c r="AI27" s="65"/>
      <c r="AJ27" s="66"/>
    </row>
    <row r="28" spans="1:40" ht="15.75" thickBot="1" x14ac:dyDescent="0.3"/>
    <row r="29" spans="1:40" ht="15.75" thickBot="1" x14ac:dyDescent="0.3">
      <c r="B29" s="67" t="s">
        <v>44</v>
      </c>
      <c r="C29" s="67"/>
      <c r="D29" s="67"/>
      <c r="E29" s="67"/>
      <c r="F29" s="67"/>
      <c r="G29" s="67"/>
      <c r="H29" s="68" t="s">
        <v>119</v>
      </c>
      <c r="I29" s="68"/>
      <c r="J29" s="68"/>
      <c r="K29" s="68"/>
      <c r="L29" s="68"/>
      <c r="M29" s="68"/>
      <c r="N29" s="68"/>
      <c r="O29" s="68"/>
      <c r="P29" s="68"/>
      <c r="Q29" s="68" t="s">
        <v>104</v>
      </c>
      <c r="R29" s="68"/>
      <c r="S29" s="68"/>
      <c r="T29" s="68"/>
      <c r="U29" s="68"/>
      <c r="V29" s="68"/>
      <c r="W29" s="68"/>
      <c r="X29" s="68"/>
      <c r="Y29" s="68"/>
      <c r="Z29" s="68"/>
      <c r="AA29" s="68" t="s">
        <v>120</v>
      </c>
      <c r="AB29" s="68"/>
      <c r="AC29" s="68"/>
      <c r="AD29" s="68"/>
      <c r="AE29" s="68"/>
      <c r="AF29" s="68"/>
      <c r="AG29" s="68"/>
      <c r="AH29" s="68"/>
      <c r="AI29" s="68"/>
      <c r="AJ29" s="68"/>
    </row>
    <row r="30" spans="1:40" ht="15.75" thickBot="1" x14ac:dyDescent="0.3">
      <c r="B30" s="67" t="s">
        <v>45</v>
      </c>
      <c r="C30" s="67"/>
      <c r="D30" s="67"/>
      <c r="E30" s="67"/>
      <c r="F30" s="67"/>
      <c r="G30" s="67"/>
      <c r="H30" s="87">
        <v>4836</v>
      </c>
      <c r="I30" s="87"/>
      <c r="J30" s="87"/>
      <c r="K30" s="87"/>
      <c r="L30" s="87"/>
      <c r="M30" s="87"/>
      <c r="N30" s="87"/>
      <c r="O30" s="87"/>
      <c r="P30" s="87"/>
      <c r="Q30" s="68">
        <v>165</v>
      </c>
      <c r="R30" s="68"/>
      <c r="S30" s="68"/>
      <c r="T30" s="68"/>
      <c r="U30" s="68"/>
      <c r="V30" s="68"/>
      <c r="W30" s="68"/>
      <c r="X30" s="68"/>
      <c r="Y30" s="68"/>
      <c r="Z30" s="68"/>
      <c r="AA30" s="88">
        <v>3.4099999999999998E-2</v>
      </c>
      <c r="AB30" s="88"/>
      <c r="AC30" s="88"/>
      <c r="AD30" s="88"/>
      <c r="AE30" s="88"/>
      <c r="AF30" s="88"/>
      <c r="AG30" s="88"/>
      <c r="AH30" s="88"/>
      <c r="AI30" s="88"/>
      <c r="AJ30" s="88"/>
    </row>
    <row r="31" spans="1:40" ht="15.75" thickBot="1" x14ac:dyDescent="0.3">
      <c r="B31" s="67" t="s">
        <v>46</v>
      </c>
      <c r="C31" s="67"/>
      <c r="D31" s="67"/>
      <c r="E31" s="67"/>
      <c r="F31" s="67"/>
      <c r="G31" s="67"/>
      <c r="H31" s="87">
        <v>4342</v>
      </c>
      <c r="I31" s="87"/>
      <c r="J31" s="87"/>
      <c r="K31" s="87"/>
      <c r="L31" s="87"/>
      <c r="M31" s="87"/>
      <c r="N31" s="87"/>
      <c r="O31" s="87"/>
      <c r="P31" s="87"/>
      <c r="Q31" s="68">
        <v>221</v>
      </c>
      <c r="R31" s="68"/>
      <c r="S31" s="68"/>
      <c r="T31" s="68"/>
      <c r="U31" s="68"/>
      <c r="V31" s="68"/>
      <c r="W31" s="68"/>
      <c r="X31" s="68"/>
      <c r="Y31" s="68"/>
      <c r="Z31" s="68"/>
      <c r="AA31" s="88">
        <v>5.0900000000000001E-2</v>
      </c>
      <c r="AB31" s="88"/>
      <c r="AC31" s="88"/>
      <c r="AD31" s="88"/>
      <c r="AE31" s="88"/>
      <c r="AF31" s="88"/>
      <c r="AG31" s="88"/>
      <c r="AH31" s="88"/>
      <c r="AI31" s="88"/>
      <c r="AJ31" s="88"/>
    </row>
    <row r="32" spans="1:40" ht="15.75" thickBot="1" x14ac:dyDescent="0.3">
      <c r="B32" s="78" t="s">
        <v>47</v>
      </c>
      <c r="C32" s="79"/>
      <c r="D32" s="79"/>
      <c r="E32" s="79"/>
      <c r="F32" s="79"/>
      <c r="G32" s="80"/>
      <c r="H32" s="81">
        <v>4842</v>
      </c>
      <c r="I32" s="82"/>
      <c r="J32" s="82"/>
      <c r="K32" s="82"/>
      <c r="L32" s="82"/>
      <c r="M32" s="82"/>
      <c r="N32" s="82"/>
      <c r="O32" s="82"/>
      <c r="P32" s="83"/>
      <c r="Q32" s="29">
        <v>280</v>
      </c>
      <c r="R32" s="30"/>
      <c r="S32" s="30"/>
      <c r="T32" s="30"/>
      <c r="U32" s="30"/>
      <c r="V32" s="30"/>
      <c r="W32" s="30"/>
      <c r="X32" s="30"/>
      <c r="Y32" s="30"/>
      <c r="Z32" s="31"/>
      <c r="AA32" s="84">
        <v>5.7799999999999997E-2</v>
      </c>
      <c r="AB32" s="85"/>
      <c r="AC32" s="85"/>
      <c r="AD32" s="85"/>
      <c r="AE32" s="85"/>
      <c r="AF32" s="85"/>
      <c r="AG32" s="85"/>
      <c r="AH32" s="85"/>
      <c r="AI32" s="85"/>
      <c r="AJ32" s="86"/>
    </row>
    <row r="33" spans="1:44" ht="15.75" thickBot="1" x14ac:dyDescent="0.3">
      <c r="B33" s="78" t="s">
        <v>48</v>
      </c>
      <c r="C33" s="79"/>
      <c r="D33" s="79"/>
      <c r="E33" s="79"/>
      <c r="F33" s="79"/>
      <c r="G33" s="80"/>
      <c r="H33" s="81">
        <v>4634</v>
      </c>
      <c r="I33" s="82"/>
      <c r="J33" s="82"/>
      <c r="K33" s="82"/>
      <c r="L33" s="82"/>
      <c r="M33" s="82"/>
      <c r="N33" s="82"/>
      <c r="O33" s="82"/>
      <c r="P33" s="83"/>
      <c r="Q33" s="29">
        <v>180</v>
      </c>
      <c r="R33" s="30"/>
      <c r="S33" s="30"/>
      <c r="T33" s="30"/>
      <c r="U33" s="30"/>
      <c r="V33" s="30"/>
      <c r="W33" s="30"/>
      <c r="X33" s="30"/>
      <c r="Y33" s="30"/>
      <c r="Z33" s="31"/>
      <c r="AA33" s="84">
        <v>3.8800000000000001E-2</v>
      </c>
      <c r="AB33" s="85"/>
      <c r="AC33" s="85"/>
      <c r="AD33" s="85"/>
      <c r="AE33" s="85"/>
      <c r="AF33" s="85"/>
      <c r="AG33" s="85"/>
      <c r="AH33" s="85"/>
      <c r="AI33" s="85"/>
      <c r="AJ33" s="86"/>
    </row>
    <row r="34" spans="1:44" ht="15.75" thickBot="1" x14ac:dyDescent="0.3">
      <c r="B34" s="78" t="s">
        <v>49</v>
      </c>
      <c r="C34" s="79"/>
      <c r="D34" s="79"/>
      <c r="E34" s="79"/>
      <c r="F34" s="79"/>
      <c r="G34" s="80"/>
      <c r="H34" s="81">
        <v>4842</v>
      </c>
      <c r="I34" s="82"/>
      <c r="J34" s="82"/>
      <c r="K34" s="82"/>
      <c r="L34" s="82"/>
      <c r="M34" s="82"/>
      <c r="N34" s="82"/>
      <c r="O34" s="82"/>
      <c r="P34" s="83"/>
      <c r="Q34" s="29">
        <v>154</v>
      </c>
      <c r="R34" s="30"/>
      <c r="S34" s="30"/>
      <c r="T34" s="30"/>
      <c r="U34" s="30"/>
      <c r="V34" s="30"/>
      <c r="W34" s="30"/>
      <c r="X34" s="30"/>
      <c r="Y34" s="30"/>
      <c r="Z34" s="31"/>
      <c r="AA34" s="84">
        <v>3.1800000000000002E-2</v>
      </c>
      <c r="AB34" s="85"/>
      <c r="AC34" s="85"/>
      <c r="AD34" s="85"/>
      <c r="AE34" s="85"/>
      <c r="AF34" s="85"/>
      <c r="AG34" s="85"/>
      <c r="AH34" s="85"/>
      <c r="AI34" s="85"/>
      <c r="AJ34" s="86"/>
    </row>
    <row r="35" spans="1:44" ht="15.75" thickBot="1" x14ac:dyDescent="0.3">
      <c r="B35" s="78" t="s">
        <v>50</v>
      </c>
      <c r="C35" s="79"/>
      <c r="D35" s="79"/>
      <c r="E35" s="79"/>
      <c r="F35" s="79"/>
      <c r="G35" s="80"/>
      <c r="H35" s="81">
        <v>4747</v>
      </c>
      <c r="I35" s="82"/>
      <c r="J35" s="82"/>
      <c r="K35" s="82"/>
      <c r="L35" s="82"/>
      <c r="M35" s="82"/>
      <c r="N35" s="82"/>
      <c r="O35" s="82"/>
      <c r="P35" s="83"/>
      <c r="Q35" s="29">
        <v>277</v>
      </c>
      <c r="R35" s="30"/>
      <c r="S35" s="30"/>
      <c r="T35" s="30"/>
      <c r="U35" s="30"/>
      <c r="V35" s="30"/>
      <c r="W35" s="30"/>
      <c r="X35" s="30"/>
      <c r="Y35" s="30"/>
      <c r="Z35" s="31"/>
      <c r="AA35" s="84">
        <v>5.8400000000000001E-2</v>
      </c>
      <c r="AB35" s="85"/>
      <c r="AC35" s="85"/>
      <c r="AD35" s="85"/>
      <c r="AE35" s="85"/>
      <c r="AF35" s="85"/>
      <c r="AG35" s="85"/>
      <c r="AH35" s="85"/>
      <c r="AI35" s="85"/>
      <c r="AJ35" s="86"/>
    </row>
    <row r="36" spans="1:44" ht="15.75" thickBot="1" x14ac:dyDescent="0.3">
      <c r="B36" s="67" t="s">
        <v>23</v>
      </c>
      <c r="C36" s="67"/>
      <c r="D36" s="67"/>
      <c r="E36" s="67"/>
      <c r="F36" s="67"/>
      <c r="G36" s="67"/>
      <c r="H36" s="87">
        <v>9178</v>
      </c>
      <c r="I36" s="87"/>
      <c r="J36" s="87"/>
      <c r="K36" s="87"/>
      <c r="L36" s="87"/>
      <c r="M36" s="87"/>
      <c r="N36" s="87"/>
      <c r="O36" s="87"/>
      <c r="P36" s="87"/>
      <c r="Q36" s="68">
        <v>386</v>
      </c>
      <c r="R36" s="68"/>
      <c r="S36" s="68"/>
      <c r="T36" s="68"/>
      <c r="U36" s="68"/>
      <c r="V36" s="68"/>
      <c r="W36" s="68"/>
      <c r="X36" s="68"/>
      <c r="Y36" s="68"/>
      <c r="Z36" s="68"/>
      <c r="AA36" s="88">
        <v>4.2099999999999999E-2</v>
      </c>
      <c r="AB36" s="88"/>
      <c r="AC36" s="88"/>
      <c r="AD36" s="88"/>
      <c r="AE36" s="88"/>
      <c r="AF36" s="88"/>
      <c r="AG36" s="88"/>
      <c r="AH36" s="88"/>
      <c r="AI36" s="88"/>
      <c r="AJ36" s="88"/>
    </row>
    <row r="38" spans="1:44" ht="21" x14ac:dyDescent="0.35">
      <c r="A38" s="4" t="s">
        <v>29</v>
      </c>
    </row>
    <row r="39" spans="1:44" ht="7.5" customHeight="1" thickBot="1" x14ac:dyDescent="0.3"/>
    <row r="40" spans="1:44" ht="15.75" thickBot="1" x14ac:dyDescent="0.3">
      <c r="I40" s="10" t="s">
        <v>12</v>
      </c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89" t="s">
        <v>21</v>
      </c>
      <c r="Y40" s="89"/>
      <c r="Z40" s="89"/>
      <c r="AA40" s="89"/>
      <c r="AB40" s="89" t="s">
        <v>22</v>
      </c>
      <c r="AC40" s="89"/>
      <c r="AD40" s="89"/>
      <c r="AE40" s="89"/>
      <c r="AF40" s="89" t="s">
        <v>23</v>
      </c>
      <c r="AG40" s="89"/>
      <c r="AH40" s="89"/>
      <c r="AI40" s="89"/>
      <c r="AJ40" s="89"/>
    </row>
    <row r="41" spans="1:44" ht="15.75" thickBot="1" x14ac:dyDescent="0.3">
      <c r="I41" s="90" t="s">
        <v>9</v>
      </c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>
        <v>6</v>
      </c>
      <c r="Y41" s="91"/>
      <c r="Z41" s="91"/>
      <c r="AA41" s="91"/>
      <c r="AB41" s="91">
        <v>3</v>
      </c>
      <c r="AC41" s="91"/>
      <c r="AD41" s="91"/>
      <c r="AE41" s="91"/>
      <c r="AF41" s="92">
        <v>9</v>
      </c>
      <c r="AG41" s="93"/>
      <c r="AH41" s="93"/>
      <c r="AI41" s="93"/>
      <c r="AJ41" s="94"/>
    </row>
    <row r="42" spans="1:44" ht="15.75" thickBot="1" x14ac:dyDescent="0.3">
      <c r="I42" s="90" t="s">
        <v>8</v>
      </c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1">
        <v>1</v>
      </c>
      <c r="Y42" s="91"/>
      <c r="Z42" s="91"/>
      <c r="AA42" s="91"/>
      <c r="AB42" s="91">
        <v>0</v>
      </c>
      <c r="AC42" s="91"/>
      <c r="AD42" s="91"/>
      <c r="AE42" s="91"/>
      <c r="AF42" s="92">
        <v>1</v>
      </c>
      <c r="AG42" s="93"/>
      <c r="AH42" s="93"/>
      <c r="AI42" s="93"/>
      <c r="AJ42" s="94"/>
    </row>
    <row r="43" spans="1:44" ht="15.75" thickBot="1" x14ac:dyDescent="0.3">
      <c r="I43" s="90" t="s">
        <v>10</v>
      </c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1">
        <v>5</v>
      </c>
      <c r="Y43" s="91"/>
      <c r="Z43" s="91"/>
      <c r="AA43" s="91"/>
      <c r="AB43" s="91">
        <v>3</v>
      </c>
      <c r="AC43" s="91"/>
      <c r="AD43" s="91"/>
      <c r="AE43" s="91"/>
      <c r="AF43" s="92">
        <v>8</v>
      </c>
      <c r="AG43" s="93"/>
      <c r="AH43" s="93"/>
      <c r="AI43" s="93"/>
      <c r="AJ43" s="94"/>
    </row>
    <row r="44" spans="1:44" ht="15.75" thickBot="1" x14ac:dyDescent="0.3">
      <c r="I44" s="90" t="s">
        <v>11</v>
      </c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1" t="s">
        <v>167</v>
      </c>
      <c r="Y44" s="91"/>
      <c r="Z44" s="91"/>
      <c r="AA44" s="91"/>
      <c r="AB44" s="91"/>
      <c r="AC44" s="91"/>
      <c r="AD44" s="91"/>
      <c r="AE44" s="91"/>
      <c r="AF44" s="92"/>
      <c r="AG44" s="93"/>
      <c r="AH44" s="93"/>
      <c r="AI44" s="93"/>
      <c r="AJ44" s="94"/>
    </row>
    <row r="45" spans="1:44" ht="15.75" thickBot="1" x14ac:dyDescent="0.3">
      <c r="I45" s="90" t="s">
        <v>19</v>
      </c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5">
        <v>3333.7</v>
      </c>
      <c r="Y45" s="95"/>
      <c r="Z45" s="95"/>
      <c r="AA45" s="95"/>
      <c r="AB45" s="95">
        <v>4499.4799999999996</v>
      </c>
      <c r="AC45" s="95"/>
      <c r="AD45" s="95"/>
      <c r="AE45" s="95"/>
      <c r="AF45" s="96">
        <v>7833.18</v>
      </c>
      <c r="AG45" s="97"/>
      <c r="AH45" s="97"/>
      <c r="AI45" s="97"/>
      <c r="AJ45" s="98"/>
    </row>
    <row r="46" spans="1:44" ht="15.75" thickBot="1" x14ac:dyDescent="0.3"/>
    <row r="47" spans="1:44" ht="15.75" thickBot="1" x14ac:dyDescent="0.3">
      <c r="I47" s="110" t="s">
        <v>13</v>
      </c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2"/>
      <c r="X47" s="89" t="s">
        <v>21</v>
      </c>
      <c r="Y47" s="89"/>
      <c r="Z47" s="89"/>
      <c r="AA47" s="89"/>
      <c r="AB47" s="89" t="s">
        <v>22</v>
      </c>
      <c r="AC47" s="89"/>
      <c r="AD47" s="89"/>
      <c r="AE47" s="89"/>
      <c r="AF47" s="89" t="s">
        <v>23</v>
      </c>
      <c r="AG47" s="89"/>
      <c r="AH47" s="89"/>
      <c r="AI47" s="89"/>
      <c r="AJ47" s="89"/>
    </row>
    <row r="48" spans="1:44" ht="15.75" thickBot="1" x14ac:dyDescent="0.3">
      <c r="I48" s="99" t="s">
        <v>14</v>
      </c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1"/>
      <c r="X48" s="102">
        <v>0</v>
      </c>
      <c r="Y48" s="102"/>
      <c r="Z48" s="102"/>
      <c r="AA48" s="102"/>
      <c r="AB48" s="102">
        <v>0</v>
      </c>
      <c r="AC48" s="102"/>
      <c r="AD48" s="102"/>
      <c r="AE48" s="102"/>
      <c r="AF48" s="103">
        <v>0</v>
      </c>
      <c r="AG48" s="104"/>
      <c r="AH48" s="104"/>
      <c r="AI48" s="104"/>
      <c r="AJ48" s="105"/>
      <c r="AR48">
        <v>9</v>
      </c>
    </row>
    <row r="49" spans="1:36" ht="15.75" thickBot="1" x14ac:dyDescent="0.3">
      <c r="I49" s="99" t="s">
        <v>24</v>
      </c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1"/>
      <c r="X49" s="102">
        <v>0</v>
      </c>
      <c r="Y49" s="102"/>
      <c r="Z49" s="102"/>
      <c r="AA49" s="102"/>
      <c r="AB49" s="102">
        <v>0</v>
      </c>
      <c r="AC49" s="102"/>
      <c r="AD49" s="102"/>
      <c r="AE49" s="102"/>
      <c r="AF49" s="103">
        <v>0</v>
      </c>
      <c r="AG49" s="104"/>
      <c r="AH49" s="104"/>
      <c r="AI49" s="104"/>
      <c r="AJ49" s="105"/>
    </row>
    <row r="50" spans="1:36" ht="15.75" thickBot="1" x14ac:dyDescent="0.3">
      <c r="I50" s="99" t="s">
        <v>16</v>
      </c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1"/>
      <c r="X50" s="106">
        <v>0</v>
      </c>
      <c r="Y50" s="106"/>
      <c r="Z50" s="106"/>
      <c r="AA50" s="106"/>
      <c r="AB50" s="106">
        <v>0</v>
      </c>
      <c r="AC50" s="106"/>
      <c r="AD50" s="106"/>
      <c r="AE50" s="106"/>
      <c r="AF50" s="107">
        <v>0</v>
      </c>
      <c r="AG50" s="108"/>
      <c r="AH50" s="108"/>
      <c r="AI50" s="108"/>
      <c r="AJ50" s="109"/>
    </row>
    <row r="51" spans="1:36" ht="15.75" thickBot="1" x14ac:dyDescent="0.3">
      <c r="I51" s="99" t="s">
        <v>20</v>
      </c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1"/>
      <c r="X51" s="113">
        <v>0</v>
      </c>
      <c r="Y51" s="113"/>
      <c r="Z51" s="113"/>
      <c r="AA51" s="113"/>
      <c r="AB51" s="113">
        <v>0</v>
      </c>
      <c r="AC51" s="113"/>
      <c r="AD51" s="113"/>
      <c r="AE51" s="113"/>
      <c r="AF51" s="114">
        <v>0</v>
      </c>
      <c r="AG51" s="115"/>
      <c r="AH51" s="115"/>
      <c r="AI51" s="115"/>
      <c r="AJ51" s="116"/>
    </row>
    <row r="52" spans="1:36" ht="15.75" thickBot="1" x14ac:dyDescent="0.3"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8"/>
      <c r="Y52" s="8"/>
      <c r="Z52" s="8"/>
      <c r="AA52" s="8"/>
      <c r="AB52" s="9"/>
      <c r="AC52" s="9"/>
      <c r="AD52" s="9"/>
      <c r="AE52" s="9"/>
      <c r="AF52" s="9"/>
      <c r="AG52" s="9"/>
      <c r="AH52" s="9"/>
      <c r="AI52" s="9"/>
      <c r="AJ52" s="9"/>
    </row>
    <row r="53" spans="1:36" ht="15.75" thickBot="1" x14ac:dyDescent="0.3">
      <c r="I53" s="110" t="s">
        <v>15</v>
      </c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2"/>
      <c r="X53" s="117" t="s">
        <v>21</v>
      </c>
      <c r="Y53" s="118"/>
      <c r="Z53" s="118"/>
      <c r="AA53" s="119"/>
      <c r="AB53" s="117" t="s">
        <v>22</v>
      </c>
      <c r="AC53" s="118"/>
      <c r="AD53" s="118"/>
      <c r="AE53" s="119"/>
      <c r="AF53" s="117" t="s">
        <v>23</v>
      </c>
      <c r="AG53" s="118"/>
      <c r="AH53" s="118"/>
      <c r="AI53" s="118"/>
      <c r="AJ53" s="119"/>
    </row>
    <row r="54" spans="1:36" ht="15.75" thickBot="1" x14ac:dyDescent="0.3">
      <c r="I54" s="99" t="s">
        <v>105</v>
      </c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1"/>
      <c r="X54" s="103">
        <v>7</v>
      </c>
      <c r="Y54" s="104"/>
      <c r="Z54" s="104"/>
      <c r="AA54" s="105"/>
      <c r="AB54" s="103">
        <v>0</v>
      </c>
      <c r="AC54" s="104"/>
      <c r="AD54" s="104"/>
      <c r="AE54" s="105"/>
      <c r="AF54" s="103">
        <v>7</v>
      </c>
      <c r="AG54" s="104"/>
      <c r="AH54" s="104"/>
      <c r="AI54" s="104"/>
      <c r="AJ54" s="105"/>
    </row>
    <row r="55" spans="1:36" ht="15.75" thickBot="1" x14ac:dyDescent="0.3">
      <c r="I55" s="99" t="s">
        <v>32</v>
      </c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1"/>
      <c r="X55" s="107">
        <v>1.4E-3</v>
      </c>
      <c r="Y55" s="108"/>
      <c r="Z55" s="108"/>
      <c r="AA55" s="109"/>
      <c r="AB55" s="107">
        <v>0</v>
      </c>
      <c r="AC55" s="108"/>
      <c r="AD55" s="108"/>
      <c r="AE55" s="109"/>
      <c r="AF55" s="107">
        <v>1.4E-3</v>
      </c>
      <c r="AG55" s="108"/>
      <c r="AH55" s="108"/>
      <c r="AI55" s="108"/>
      <c r="AJ55" s="109"/>
    </row>
    <row r="56" spans="1:36" x14ac:dyDescent="0.25"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  <c r="AA56" s="120"/>
      <c r="AB56" s="120"/>
      <c r="AC56" s="120"/>
      <c r="AD56" s="120"/>
      <c r="AE56" s="120"/>
      <c r="AF56" s="120"/>
    </row>
    <row r="57" spans="1:36" ht="21" x14ac:dyDescent="0.35">
      <c r="A57" s="4" t="s">
        <v>31</v>
      </c>
    </row>
    <row r="58" spans="1:36" ht="15.75" thickBot="1" x14ac:dyDescent="0.3"/>
    <row r="59" spans="1:36" ht="15.75" thickBot="1" x14ac:dyDescent="0.3">
      <c r="I59" s="110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2"/>
      <c r="X59" s="117" t="s">
        <v>21</v>
      </c>
      <c r="Y59" s="118"/>
      <c r="Z59" s="118"/>
      <c r="AA59" s="119"/>
      <c r="AB59" s="117" t="s">
        <v>22</v>
      </c>
      <c r="AC59" s="118"/>
      <c r="AD59" s="118"/>
      <c r="AE59" s="119"/>
      <c r="AF59" s="117" t="s">
        <v>23</v>
      </c>
      <c r="AG59" s="118"/>
      <c r="AH59" s="118"/>
      <c r="AI59" s="118"/>
      <c r="AJ59" s="119"/>
    </row>
    <row r="60" spans="1:36" ht="15.75" thickBot="1" x14ac:dyDescent="0.3">
      <c r="I60" s="99" t="s">
        <v>157</v>
      </c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1"/>
      <c r="X60" s="107">
        <v>4.1599999999999998E-2</v>
      </c>
      <c r="Y60" s="108"/>
      <c r="Z60" s="108"/>
      <c r="AA60" s="109"/>
      <c r="AB60" s="107">
        <v>5.9900000000000002E-2</v>
      </c>
      <c r="AC60" s="108"/>
      <c r="AD60" s="108"/>
      <c r="AE60" s="109"/>
      <c r="AF60" s="107">
        <v>4.7399999999999998E-2</v>
      </c>
      <c r="AG60" s="108"/>
      <c r="AH60" s="108"/>
      <c r="AI60" s="108"/>
      <c r="AJ60" s="109"/>
    </row>
    <row r="61" spans="1:36" ht="15.75" thickBot="1" x14ac:dyDescent="0.3">
      <c r="I61" s="99" t="s">
        <v>158</v>
      </c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1"/>
      <c r="X61" s="107">
        <v>1.17E-2</v>
      </c>
      <c r="Y61" s="108"/>
      <c r="Z61" s="108"/>
      <c r="AA61" s="109"/>
      <c r="AB61" s="107">
        <v>0</v>
      </c>
      <c r="AC61" s="108"/>
      <c r="AD61" s="108"/>
      <c r="AE61" s="109"/>
      <c r="AF61" s="107">
        <v>8.0000000000000002E-3</v>
      </c>
      <c r="AG61" s="108"/>
      <c r="AH61" s="108"/>
      <c r="AI61" s="108"/>
      <c r="AJ61" s="109"/>
    </row>
    <row r="62" spans="1:36" ht="15.75" thickBot="1" x14ac:dyDescent="0.3">
      <c r="I62" s="99" t="s">
        <v>159</v>
      </c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1"/>
      <c r="X62" s="107">
        <v>4.3E-3</v>
      </c>
      <c r="Y62" s="108"/>
      <c r="Z62" s="108"/>
      <c r="AA62" s="109"/>
      <c r="AB62" s="107">
        <v>0</v>
      </c>
      <c r="AC62" s="108"/>
      <c r="AD62" s="108"/>
      <c r="AE62" s="109"/>
      <c r="AF62" s="107">
        <v>2.8999999999999998E-3</v>
      </c>
      <c r="AG62" s="108"/>
      <c r="AH62" s="108"/>
      <c r="AI62" s="108"/>
      <c r="AJ62" s="109"/>
    </row>
    <row r="63" spans="1:36" ht="15.75" thickBot="1" x14ac:dyDescent="0.3">
      <c r="I63" s="99" t="s">
        <v>106</v>
      </c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1"/>
      <c r="X63" s="132">
        <v>187</v>
      </c>
      <c r="Y63" s="133"/>
      <c r="Z63" s="133"/>
      <c r="AA63" s="134"/>
      <c r="AB63" s="132">
        <v>90</v>
      </c>
      <c r="AC63" s="133"/>
      <c r="AD63" s="133"/>
      <c r="AE63" s="134"/>
      <c r="AF63" s="132">
        <v>277</v>
      </c>
      <c r="AG63" s="133"/>
      <c r="AH63" s="133"/>
      <c r="AI63" s="133"/>
      <c r="AJ63" s="134"/>
    </row>
    <row r="75" spans="1:45" ht="21" x14ac:dyDescent="0.35">
      <c r="A75" s="4" t="s">
        <v>36</v>
      </c>
    </row>
    <row r="76" spans="1:45" ht="6.75" customHeight="1" x14ac:dyDescent="0.25"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4"/>
      <c r="AD76" s="24"/>
      <c r="AE76" s="24"/>
      <c r="AF76" s="24"/>
      <c r="AG76" s="24"/>
      <c r="AH76" s="23"/>
      <c r="AI76" s="23"/>
      <c r="AJ76" s="23"/>
      <c r="AK76" s="23"/>
      <c r="AL76" s="23"/>
      <c r="AM76" s="24"/>
      <c r="AN76" s="24"/>
      <c r="AO76" s="24"/>
      <c r="AP76" s="24"/>
      <c r="AQ76" s="24"/>
    </row>
    <row r="77" spans="1:45" x14ac:dyDescent="0.25">
      <c r="A77" s="121" t="s">
        <v>121</v>
      </c>
      <c r="B77" s="122"/>
      <c r="C77" s="122"/>
      <c r="D77" s="122"/>
      <c r="E77" s="122"/>
      <c r="F77" s="122"/>
      <c r="G77" s="122"/>
      <c r="H77" s="122"/>
      <c r="I77" s="122"/>
      <c r="J77" s="123"/>
      <c r="K77" s="127">
        <v>2026</v>
      </c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28"/>
      <c r="AC77" s="128"/>
      <c r="AD77" s="128"/>
      <c r="AE77" s="128"/>
      <c r="AF77" s="128"/>
      <c r="AG77" s="128"/>
      <c r="AH77" s="128"/>
      <c r="AI77" s="128"/>
      <c r="AJ77" s="128"/>
      <c r="AK77" s="128"/>
      <c r="AL77" s="128"/>
      <c r="AM77" s="128"/>
      <c r="AN77" s="128"/>
      <c r="AO77" s="128"/>
      <c r="AP77" s="128"/>
      <c r="AQ77" s="128"/>
      <c r="AR77" s="128"/>
      <c r="AS77" s="128"/>
    </row>
    <row r="78" spans="1:45" x14ac:dyDescent="0.25">
      <c r="A78" s="124"/>
      <c r="B78" s="125"/>
      <c r="C78" s="125"/>
      <c r="D78" s="125"/>
      <c r="E78" s="125"/>
      <c r="F78" s="125"/>
      <c r="G78" s="125"/>
      <c r="H78" s="125"/>
      <c r="I78" s="125"/>
      <c r="J78" s="126"/>
      <c r="K78" s="129" t="s">
        <v>47</v>
      </c>
      <c r="L78" s="130"/>
      <c r="M78" s="130"/>
      <c r="N78" s="130"/>
      <c r="O78" s="131"/>
      <c r="P78" s="129" t="s">
        <v>48</v>
      </c>
      <c r="Q78" s="130"/>
      <c r="R78" s="130"/>
      <c r="S78" s="130"/>
      <c r="T78" s="130"/>
      <c r="U78" s="130"/>
      <c r="V78" s="130"/>
      <c r="W78" s="130"/>
      <c r="X78" s="130"/>
      <c r="Y78" s="131"/>
      <c r="Z78" s="129" t="s">
        <v>49</v>
      </c>
      <c r="AA78" s="130"/>
      <c r="AB78" s="130"/>
      <c r="AC78" s="130"/>
      <c r="AD78" s="130"/>
      <c r="AE78" s="130"/>
      <c r="AF78" s="130"/>
      <c r="AG78" s="130"/>
      <c r="AH78" s="130"/>
      <c r="AI78" s="131"/>
      <c r="AJ78" s="129" t="s">
        <v>50</v>
      </c>
      <c r="AK78" s="130"/>
      <c r="AL78" s="130"/>
      <c r="AM78" s="130"/>
      <c r="AN78" s="130"/>
      <c r="AO78" s="130"/>
      <c r="AP78" s="130"/>
      <c r="AQ78" s="130"/>
      <c r="AR78" s="130"/>
      <c r="AS78" s="131"/>
    </row>
    <row r="79" spans="1:45" x14ac:dyDescent="0.25">
      <c r="A79" s="135" t="s">
        <v>38</v>
      </c>
      <c r="B79" s="136"/>
      <c r="C79" s="136"/>
      <c r="D79" s="136"/>
      <c r="E79" s="136"/>
      <c r="F79" s="136"/>
      <c r="G79" s="136"/>
      <c r="H79" s="136"/>
      <c r="I79" s="136"/>
      <c r="J79" s="137"/>
      <c r="K79" s="44" t="s">
        <v>43</v>
      </c>
      <c r="L79" s="45"/>
      <c r="M79" s="45"/>
      <c r="N79" s="45"/>
      <c r="O79" s="46"/>
      <c r="P79" s="44" t="s">
        <v>43</v>
      </c>
      <c r="Q79" s="45"/>
      <c r="R79" s="45"/>
      <c r="S79" s="45"/>
      <c r="T79" s="46"/>
      <c r="U79" s="44" t="s">
        <v>4</v>
      </c>
      <c r="V79" s="45"/>
      <c r="W79" s="45"/>
      <c r="X79" s="45"/>
      <c r="Y79" s="46"/>
      <c r="Z79" s="44" t="s">
        <v>43</v>
      </c>
      <c r="AA79" s="45"/>
      <c r="AB79" s="45"/>
      <c r="AC79" s="45"/>
      <c r="AD79" s="46"/>
      <c r="AE79" s="44" t="s">
        <v>4</v>
      </c>
      <c r="AF79" s="45"/>
      <c r="AG79" s="45"/>
      <c r="AH79" s="45"/>
      <c r="AI79" s="46"/>
      <c r="AJ79" s="44" t="s">
        <v>43</v>
      </c>
      <c r="AK79" s="45"/>
      <c r="AL79" s="45"/>
      <c r="AM79" s="45"/>
      <c r="AN79" s="46"/>
      <c r="AO79" s="44" t="s">
        <v>4</v>
      </c>
      <c r="AP79" s="45"/>
      <c r="AQ79" s="45"/>
      <c r="AR79" s="45"/>
      <c r="AS79" s="46"/>
    </row>
    <row r="80" spans="1:45" x14ac:dyDescent="0.25">
      <c r="A80" s="135" t="s">
        <v>23</v>
      </c>
      <c r="B80" s="136"/>
      <c r="C80" s="136"/>
      <c r="D80" s="136"/>
      <c r="E80" s="136"/>
      <c r="F80" s="136"/>
      <c r="G80" s="136"/>
      <c r="H80" s="136"/>
      <c r="I80" s="136"/>
      <c r="J80" s="137"/>
      <c r="K80" s="138">
        <f>SUM(K81:O83)</f>
        <v>11930.4</v>
      </c>
      <c r="L80" s="139"/>
      <c r="M80" s="139"/>
      <c r="N80" s="139"/>
      <c r="O80" s="140"/>
      <c r="P80" s="138">
        <f>SUM(P81:T83)</f>
        <v>13530.9</v>
      </c>
      <c r="Q80" s="139"/>
      <c r="R80" s="139"/>
      <c r="S80" s="139"/>
      <c r="T80" s="140"/>
      <c r="U80" s="141">
        <f>(K80-P80)/P80</f>
        <v>-0.11828481475733321</v>
      </c>
      <c r="V80" s="142"/>
      <c r="W80" s="142"/>
      <c r="X80" s="142"/>
      <c r="Y80" s="143"/>
      <c r="Z80" s="138">
        <f>SUM(Z81:AD83)</f>
        <v>7833.18</v>
      </c>
      <c r="AA80" s="139"/>
      <c r="AB80" s="139"/>
      <c r="AC80" s="139"/>
      <c r="AD80" s="140"/>
      <c r="AE80" s="144">
        <f>(P80-Z80)/Z80</f>
        <v>0.72738274876869924</v>
      </c>
      <c r="AF80" s="145"/>
      <c r="AG80" s="145"/>
      <c r="AH80" s="145"/>
      <c r="AI80" s="146"/>
      <c r="AJ80" s="245">
        <v>13478.23</v>
      </c>
      <c r="AK80" s="246"/>
      <c r="AL80" s="246"/>
      <c r="AM80" s="246"/>
      <c r="AN80" s="247"/>
      <c r="AO80" s="141">
        <f>(Z80-AJ80)/AJ80</f>
        <v>-0.41882724957208767</v>
      </c>
      <c r="AP80" s="142"/>
      <c r="AQ80" s="142"/>
      <c r="AR80" s="142"/>
      <c r="AS80" s="143"/>
    </row>
    <row r="81" spans="1:45" x14ac:dyDescent="0.25">
      <c r="A81" s="150" t="s">
        <v>40</v>
      </c>
      <c r="B81" s="151"/>
      <c r="C81" s="151"/>
      <c r="D81" s="151"/>
      <c r="E81" s="151"/>
      <c r="F81" s="151"/>
      <c r="G81" s="151"/>
      <c r="H81" s="151"/>
      <c r="I81" s="151"/>
      <c r="J81" s="152"/>
      <c r="K81" s="147">
        <v>2676.34</v>
      </c>
      <c r="L81" s="148"/>
      <c r="M81" s="148"/>
      <c r="N81" s="148"/>
      <c r="O81" s="149"/>
      <c r="P81" s="147">
        <v>4451.3100000000004</v>
      </c>
      <c r="Q81" s="148"/>
      <c r="R81" s="148"/>
      <c r="S81" s="148"/>
      <c r="T81" s="149"/>
      <c r="U81" s="141">
        <f t="shared" ref="U81:U83" si="0">(K81-P81)/P81</f>
        <v>-0.39875227741945629</v>
      </c>
      <c r="V81" s="142"/>
      <c r="W81" s="142"/>
      <c r="X81" s="142"/>
      <c r="Y81" s="143"/>
      <c r="Z81" s="147">
        <v>1770.53</v>
      </c>
      <c r="AA81" s="148"/>
      <c r="AB81" s="148"/>
      <c r="AC81" s="148"/>
      <c r="AD81" s="149"/>
      <c r="AE81" s="144">
        <f t="shared" ref="AE81:AE83" si="1">(P81-Z81)/Z81</f>
        <v>1.5141115937035807</v>
      </c>
      <c r="AF81" s="145"/>
      <c r="AG81" s="145"/>
      <c r="AH81" s="145"/>
      <c r="AI81" s="146"/>
      <c r="AJ81" s="248">
        <v>3748.49</v>
      </c>
      <c r="AK81" s="249"/>
      <c r="AL81" s="249"/>
      <c r="AM81" s="249"/>
      <c r="AN81" s="250"/>
      <c r="AO81" s="141">
        <f t="shared" ref="AO81:AO83" si="2">(Z81-AJ81)/AJ81</f>
        <v>-0.52766847450573429</v>
      </c>
      <c r="AP81" s="142"/>
      <c r="AQ81" s="142"/>
      <c r="AR81" s="142"/>
      <c r="AS81" s="143"/>
    </row>
    <row r="82" spans="1:45" x14ac:dyDescent="0.25">
      <c r="A82" s="40" t="s">
        <v>41</v>
      </c>
      <c r="B82" s="41"/>
      <c r="C82" s="41"/>
      <c r="D82" s="41"/>
      <c r="E82" s="41"/>
      <c r="F82" s="41"/>
      <c r="G82" s="41"/>
      <c r="H82" s="41"/>
      <c r="I82" s="41"/>
      <c r="J82" s="42"/>
      <c r="K82" s="147">
        <v>7200.64</v>
      </c>
      <c r="L82" s="148"/>
      <c r="M82" s="148"/>
      <c r="N82" s="148"/>
      <c r="O82" s="149"/>
      <c r="P82" s="147">
        <v>6574.42</v>
      </c>
      <c r="Q82" s="148"/>
      <c r="R82" s="148"/>
      <c r="S82" s="148"/>
      <c r="T82" s="149"/>
      <c r="U82" s="144">
        <f t="shared" si="0"/>
        <v>9.5250987919846958E-2</v>
      </c>
      <c r="V82" s="145"/>
      <c r="W82" s="145"/>
      <c r="X82" s="145"/>
      <c r="Y82" s="146"/>
      <c r="Z82" s="147">
        <v>5055.92</v>
      </c>
      <c r="AA82" s="148"/>
      <c r="AB82" s="148"/>
      <c r="AC82" s="148"/>
      <c r="AD82" s="149"/>
      <c r="AE82" s="144">
        <f t="shared" si="1"/>
        <v>0.30034098640801277</v>
      </c>
      <c r="AF82" s="145"/>
      <c r="AG82" s="145"/>
      <c r="AH82" s="145"/>
      <c r="AI82" s="146"/>
      <c r="AJ82" s="248">
        <v>7266.51</v>
      </c>
      <c r="AK82" s="249"/>
      <c r="AL82" s="249"/>
      <c r="AM82" s="249"/>
      <c r="AN82" s="250"/>
      <c r="AO82" s="141">
        <f t="shared" si="2"/>
        <v>-0.30421619181697956</v>
      </c>
      <c r="AP82" s="142"/>
      <c r="AQ82" s="142"/>
      <c r="AR82" s="142"/>
      <c r="AS82" s="143"/>
    </row>
    <row r="83" spans="1:45" x14ac:dyDescent="0.25">
      <c r="A83" s="40" t="s">
        <v>42</v>
      </c>
      <c r="B83" s="41"/>
      <c r="C83" s="41"/>
      <c r="D83" s="41"/>
      <c r="E83" s="41"/>
      <c r="F83" s="41"/>
      <c r="G83" s="41"/>
      <c r="H83" s="41"/>
      <c r="I83" s="41"/>
      <c r="J83" s="42"/>
      <c r="K83" s="147">
        <v>2053.42</v>
      </c>
      <c r="L83" s="148"/>
      <c r="M83" s="148"/>
      <c r="N83" s="148"/>
      <c r="O83" s="149"/>
      <c r="P83" s="147">
        <v>2505.17</v>
      </c>
      <c r="Q83" s="148"/>
      <c r="R83" s="148"/>
      <c r="S83" s="148"/>
      <c r="T83" s="149"/>
      <c r="U83" s="141">
        <f t="shared" si="0"/>
        <v>-0.18032708359113353</v>
      </c>
      <c r="V83" s="142"/>
      <c r="W83" s="142"/>
      <c r="X83" s="142"/>
      <c r="Y83" s="143"/>
      <c r="Z83" s="147">
        <v>1006.73</v>
      </c>
      <c r="AA83" s="148"/>
      <c r="AB83" s="148"/>
      <c r="AC83" s="148"/>
      <c r="AD83" s="149"/>
      <c r="AE83" s="144">
        <f t="shared" si="1"/>
        <v>1.4884229137901921</v>
      </c>
      <c r="AF83" s="145"/>
      <c r="AG83" s="145"/>
      <c r="AH83" s="145"/>
      <c r="AI83" s="146"/>
      <c r="AJ83" s="248">
        <v>2463.23</v>
      </c>
      <c r="AK83" s="249"/>
      <c r="AL83" s="249"/>
      <c r="AM83" s="249"/>
      <c r="AN83" s="250"/>
      <c r="AO83" s="141">
        <f t="shared" si="2"/>
        <v>-0.59129679323489892</v>
      </c>
      <c r="AP83" s="142"/>
      <c r="AQ83" s="142"/>
      <c r="AR83" s="142"/>
      <c r="AS83" s="143"/>
    </row>
    <row r="84" spans="1:45" x14ac:dyDescent="0.25"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4"/>
      <c r="AD84" s="24"/>
      <c r="AE84" s="24"/>
      <c r="AF84" s="24"/>
      <c r="AG84" s="24"/>
      <c r="AH84" s="23"/>
      <c r="AI84" s="23"/>
      <c r="AJ84" s="23"/>
      <c r="AK84" s="23"/>
      <c r="AL84" s="23"/>
      <c r="AM84" s="24"/>
      <c r="AN84" s="24"/>
      <c r="AO84" s="24"/>
      <c r="AP84" s="24"/>
      <c r="AQ84" s="24"/>
    </row>
    <row r="85" spans="1:45" ht="21.75" thickBot="1" x14ac:dyDescent="0.4">
      <c r="A85" s="4" t="s">
        <v>107</v>
      </c>
    </row>
    <row r="86" spans="1:45" ht="15.75" thickBot="1" x14ac:dyDescent="0.3">
      <c r="A86" s="251" t="s">
        <v>169</v>
      </c>
      <c r="B86" s="251"/>
      <c r="C86" s="251"/>
      <c r="D86" s="251"/>
      <c r="E86" s="251"/>
      <c r="F86" s="251"/>
      <c r="G86" s="251"/>
      <c r="H86" s="251"/>
      <c r="I86" s="251"/>
      <c r="J86" s="251"/>
      <c r="K86" s="251"/>
      <c r="L86" s="251"/>
      <c r="M86" s="251"/>
      <c r="N86" s="251"/>
      <c r="O86" s="251"/>
      <c r="P86" s="251" t="s">
        <v>170</v>
      </c>
      <c r="Q86" s="251"/>
      <c r="R86" s="251"/>
      <c r="S86" s="251"/>
      <c r="T86" s="251"/>
      <c r="U86" s="251"/>
      <c r="V86" s="251"/>
      <c r="W86" s="251"/>
      <c r="X86" s="251"/>
      <c r="Y86" s="251"/>
      <c r="Z86" s="251"/>
      <c r="AA86" s="251"/>
      <c r="AB86" s="251"/>
      <c r="AC86" s="251"/>
      <c r="AD86" s="251"/>
    </row>
    <row r="87" spans="1:45" ht="15.75" thickBot="1" x14ac:dyDescent="0.3">
      <c r="A87" s="251"/>
      <c r="B87" s="251"/>
      <c r="C87" s="251"/>
      <c r="D87" s="251"/>
      <c r="E87" s="251"/>
      <c r="F87" s="251"/>
      <c r="G87" s="251"/>
      <c r="H87" s="251"/>
      <c r="I87" s="251"/>
      <c r="J87" s="251"/>
      <c r="K87" s="251"/>
      <c r="L87" s="251"/>
      <c r="M87" s="251"/>
      <c r="N87" s="251"/>
      <c r="O87" s="251"/>
      <c r="P87" s="251"/>
      <c r="Q87" s="251"/>
      <c r="R87" s="251"/>
      <c r="S87" s="251"/>
      <c r="T87" s="251"/>
      <c r="U87" s="251"/>
      <c r="V87" s="251"/>
      <c r="W87" s="251"/>
      <c r="X87" s="251"/>
      <c r="Y87" s="251"/>
      <c r="Z87" s="251"/>
      <c r="AA87" s="251"/>
      <c r="AB87" s="251"/>
      <c r="AC87" s="251"/>
      <c r="AD87" s="251"/>
    </row>
    <row r="88" spans="1:45" ht="15.75" thickBot="1" x14ac:dyDescent="0.3">
      <c r="A88" s="252">
        <v>3042</v>
      </c>
      <c r="B88" s="253"/>
      <c r="C88" s="253"/>
      <c r="D88" s="253"/>
      <c r="E88" s="253"/>
      <c r="F88" s="253"/>
      <c r="G88" s="253"/>
      <c r="H88" s="253"/>
      <c r="I88" s="253"/>
      <c r="J88" s="253"/>
      <c r="K88" s="253"/>
      <c r="L88" s="253"/>
      <c r="M88" s="253"/>
      <c r="N88" s="253"/>
      <c r="O88" s="253"/>
      <c r="P88" s="254">
        <v>0.13289999999999999</v>
      </c>
      <c r="Q88" s="254"/>
      <c r="R88" s="254"/>
      <c r="S88" s="254"/>
      <c r="T88" s="254"/>
      <c r="U88" s="254"/>
      <c r="V88" s="254"/>
      <c r="W88" s="254"/>
      <c r="X88" s="254"/>
      <c r="Y88" s="254"/>
      <c r="Z88" s="254"/>
      <c r="AA88" s="254"/>
      <c r="AB88" s="254"/>
      <c r="AC88" s="254"/>
      <c r="AD88" s="254"/>
    </row>
    <row r="89" spans="1:45" ht="15.75" thickBot="1" x14ac:dyDescent="0.3">
      <c r="A89" s="253"/>
      <c r="B89" s="253"/>
      <c r="C89" s="253"/>
      <c r="D89" s="253"/>
      <c r="E89" s="253"/>
      <c r="F89" s="253"/>
      <c r="G89" s="253"/>
      <c r="H89" s="253"/>
      <c r="I89" s="253"/>
      <c r="J89" s="253"/>
      <c r="K89" s="253"/>
      <c r="L89" s="253"/>
      <c r="M89" s="253"/>
      <c r="N89" s="253"/>
      <c r="O89" s="253"/>
      <c r="P89" s="254"/>
      <c r="Q89" s="254"/>
      <c r="R89" s="254"/>
      <c r="S89" s="254"/>
      <c r="T89" s="254"/>
      <c r="U89" s="254"/>
      <c r="V89" s="254"/>
      <c r="W89" s="254"/>
      <c r="X89" s="254"/>
      <c r="Y89" s="254"/>
      <c r="Z89" s="254"/>
      <c r="AA89" s="254"/>
      <c r="AB89" s="254"/>
      <c r="AC89" s="254"/>
      <c r="AD89" s="254"/>
    </row>
    <row r="90" spans="1:45" ht="15.75" thickBot="1" x14ac:dyDescent="0.3">
      <c r="A90" s="253"/>
      <c r="B90" s="253"/>
      <c r="C90" s="253"/>
      <c r="D90" s="253"/>
      <c r="E90" s="253"/>
      <c r="F90" s="253"/>
      <c r="G90" s="253"/>
      <c r="H90" s="253"/>
      <c r="I90" s="253"/>
      <c r="J90" s="253"/>
      <c r="K90" s="253"/>
      <c r="L90" s="253"/>
      <c r="M90" s="253"/>
      <c r="N90" s="253"/>
      <c r="O90" s="253"/>
      <c r="P90" s="254"/>
      <c r="Q90" s="254"/>
      <c r="R90" s="254"/>
      <c r="S90" s="254"/>
      <c r="T90" s="254"/>
      <c r="U90" s="254"/>
      <c r="V90" s="254"/>
      <c r="W90" s="254"/>
      <c r="X90" s="254"/>
      <c r="Y90" s="254"/>
      <c r="Z90" s="254"/>
      <c r="AA90" s="254"/>
      <c r="AB90" s="254"/>
      <c r="AC90" s="254"/>
      <c r="AD90" s="254"/>
    </row>
    <row r="91" spans="1:45" ht="15.75" thickBot="1" x14ac:dyDescent="0.3">
      <c r="A91" s="253"/>
      <c r="B91" s="253"/>
      <c r="C91" s="253"/>
      <c r="D91" s="253"/>
      <c r="E91" s="253"/>
      <c r="F91" s="253"/>
      <c r="G91" s="253"/>
      <c r="H91" s="253"/>
      <c r="I91" s="253"/>
      <c r="J91" s="253"/>
      <c r="K91" s="253"/>
      <c r="L91" s="253"/>
      <c r="M91" s="253"/>
      <c r="N91" s="253"/>
      <c r="O91" s="253"/>
      <c r="P91" s="254"/>
      <c r="Q91" s="254"/>
      <c r="R91" s="254"/>
      <c r="S91" s="254"/>
      <c r="T91" s="254"/>
      <c r="U91" s="254"/>
      <c r="V91" s="254"/>
      <c r="W91" s="254"/>
      <c r="X91" s="254"/>
      <c r="Y91" s="254"/>
      <c r="Z91" s="254"/>
      <c r="AA91" s="254"/>
      <c r="AB91" s="254"/>
      <c r="AC91" s="254"/>
      <c r="AD91" s="254"/>
    </row>
    <row r="113" spans="1:1" ht="21" x14ac:dyDescent="0.35">
      <c r="A113" s="4" t="s">
        <v>132</v>
      </c>
    </row>
    <row r="122" spans="1:1" ht="21" x14ac:dyDescent="0.35">
      <c r="A122" s="4" t="s">
        <v>133</v>
      </c>
    </row>
    <row r="145" spans="1:1" ht="21" x14ac:dyDescent="0.35">
      <c r="A145" s="4" t="s">
        <v>134</v>
      </c>
    </row>
    <row r="149" spans="1:1" ht="21" x14ac:dyDescent="0.35">
      <c r="A149" s="4"/>
    </row>
    <row r="179" spans="1:1" ht="21" x14ac:dyDescent="0.35">
      <c r="A179" s="4" t="s">
        <v>161</v>
      </c>
    </row>
    <row r="206" spans="1:1" ht="21" x14ac:dyDescent="0.35">
      <c r="A206" s="4" t="s">
        <v>136</v>
      </c>
    </row>
    <row r="226" spans="1:1" ht="21" x14ac:dyDescent="0.35">
      <c r="A226" s="4" t="s">
        <v>162</v>
      </c>
    </row>
    <row r="258" spans="1:43" ht="21" x14ac:dyDescent="0.35">
      <c r="A258" s="4" t="s">
        <v>152</v>
      </c>
    </row>
    <row r="259" spans="1:43" x14ac:dyDescent="0.25">
      <c r="A259" s="25"/>
      <c r="B259" s="26"/>
      <c r="C259" s="153" t="s">
        <v>138</v>
      </c>
      <c r="D259" s="153"/>
      <c r="E259" s="153"/>
      <c r="F259" s="153"/>
      <c r="G259" s="153"/>
      <c r="H259" s="153"/>
      <c r="I259" s="153"/>
      <c r="J259" s="153"/>
      <c r="K259" s="153"/>
      <c r="L259" s="153"/>
      <c r="M259" s="153"/>
      <c r="N259" s="153"/>
      <c r="O259" s="153"/>
      <c r="P259" s="153"/>
      <c r="Q259" s="153"/>
      <c r="R259" s="153"/>
      <c r="S259" s="153"/>
      <c r="T259" s="153"/>
      <c r="U259" s="153"/>
      <c r="V259" s="153"/>
      <c r="W259" s="153"/>
      <c r="X259" s="153"/>
      <c r="Y259" s="153"/>
      <c r="Z259" s="153"/>
      <c r="AA259" s="153"/>
      <c r="AB259" s="153"/>
      <c r="AC259" s="153"/>
      <c r="AD259" s="153"/>
      <c r="AE259" s="153"/>
      <c r="AF259" s="153"/>
      <c r="AG259" s="153"/>
      <c r="AH259" s="153"/>
      <c r="AI259" s="153"/>
      <c r="AJ259" s="153"/>
      <c r="AK259" s="153"/>
      <c r="AL259" s="153"/>
      <c r="AM259" s="153"/>
      <c r="AN259" s="153"/>
      <c r="AO259" s="153"/>
      <c r="AP259" s="153"/>
      <c r="AQ259" s="153"/>
    </row>
    <row r="260" spans="1:43" x14ac:dyDescent="0.25">
      <c r="C260" s="154" t="s">
        <v>143</v>
      </c>
      <c r="D260" s="154"/>
      <c r="E260" s="154"/>
      <c r="F260" s="154"/>
      <c r="G260" s="154"/>
      <c r="H260" s="155" t="s">
        <v>139</v>
      </c>
      <c r="I260" s="155"/>
      <c r="J260" s="155"/>
      <c r="K260" s="155"/>
      <c r="L260" s="155"/>
      <c r="M260" s="155"/>
      <c r="N260" s="155"/>
      <c r="O260" s="155"/>
      <c r="P260" s="155"/>
      <c r="Q260" s="155" t="s">
        <v>140</v>
      </c>
      <c r="R260" s="155"/>
      <c r="S260" s="155"/>
      <c r="T260" s="155"/>
      <c r="U260" s="155"/>
      <c r="V260" s="155"/>
      <c r="W260" s="155"/>
      <c r="X260" s="155"/>
      <c r="Y260" s="155"/>
      <c r="Z260" s="155" t="s">
        <v>141</v>
      </c>
      <c r="AA260" s="155"/>
      <c r="AB260" s="155"/>
      <c r="AC260" s="155"/>
      <c r="AD260" s="155"/>
      <c r="AE260" s="155"/>
      <c r="AF260" s="155"/>
      <c r="AG260" s="155"/>
      <c r="AH260" s="155"/>
      <c r="AI260" s="27"/>
      <c r="AJ260" s="155" t="s">
        <v>142</v>
      </c>
      <c r="AK260" s="155"/>
      <c r="AL260" s="155"/>
      <c r="AM260" s="155"/>
      <c r="AN260" s="155"/>
      <c r="AO260" s="155"/>
      <c r="AP260" s="155"/>
      <c r="AQ260" s="155"/>
    </row>
    <row r="261" spans="1:43" x14ac:dyDescent="0.25">
      <c r="C261" s="154"/>
      <c r="D261" s="154"/>
      <c r="E261" s="154"/>
      <c r="F261" s="154"/>
      <c r="G261" s="154"/>
      <c r="H261" s="155" t="s">
        <v>144</v>
      </c>
      <c r="I261" s="155"/>
      <c r="J261" s="155"/>
      <c r="K261" s="155" t="s">
        <v>147</v>
      </c>
      <c r="L261" s="155"/>
      <c r="M261" s="155"/>
      <c r="N261" s="155" t="s">
        <v>146</v>
      </c>
      <c r="O261" s="155"/>
      <c r="P261" s="155"/>
      <c r="Q261" s="155" t="s">
        <v>144</v>
      </c>
      <c r="R261" s="155"/>
      <c r="S261" s="155"/>
      <c r="T261" s="155" t="s">
        <v>147</v>
      </c>
      <c r="U261" s="155"/>
      <c r="V261" s="155"/>
      <c r="W261" s="155" t="s">
        <v>146</v>
      </c>
      <c r="X261" s="155"/>
      <c r="Y261" s="155"/>
      <c r="Z261" s="155" t="s">
        <v>144</v>
      </c>
      <c r="AA261" s="155"/>
      <c r="AB261" s="155"/>
      <c r="AC261" s="155" t="s">
        <v>147</v>
      </c>
      <c r="AD261" s="155"/>
      <c r="AE261" s="155"/>
      <c r="AF261" s="155" t="s">
        <v>146</v>
      </c>
      <c r="AG261" s="155"/>
      <c r="AH261" s="155"/>
      <c r="AI261" s="155" t="s">
        <v>144</v>
      </c>
      <c r="AJ261" s="155"/>
      <c r="AK261" s="155"/>
      <c r="AL261" s="155" t="s">
        <v>147</v>
      </c>
      <c r="AM261" s="155"/>
      <c r="AN261" s="155"/>
      <c r="AO261" s="155" t="s">
        <v>146</v>
      </c>
      <c r="AP261" s="155"/>
      <c r="AQ261" s="155"/>
    </row>
    <row r="262" spans="1:43" ht="23.25" customHeight="1" x14ac:dyDescent="0.25">
      <c r="C262" s="156">
        <v>2026</v>
      </c>
      <c r="D262" s="156"/>
      <c r="E262" s="156"/>
      <c r="F262" s="156"/>
      <c r="G262" s="156"/>
      <c r="H262" s="157"/>
      <c r="I262" s="157"/>
      <c r="J262" s="157"/>
      <c r="K262" s="157"/>
      <c r="L262" s="157"/>
      <c r="M262" s="157"/>
      <c r="N262" s="158">
        <v>4.7399999999999998E-2</v>
      </c>
      <c r="O262" s="158"/>
      <c r="P262" s="158"/>
      <c r="Q262" s="157"/>
      <c r="R262" s="157"/>
      <c r="S262" s="157"/>
      <c r="T262" s="157"/>
      <c r="U262" s="157"/>
      <c r="V262" s="157"/>
      <c r="W262" s="158">
        <v>4.2999999999999997E-2</v>
      </c>
      <c r="X262" s="158"/>
      <c r="Y262" s="158"/>
      <c r="Z262" s="157"/>
      <c r="AA262" s="157"/>
      <c r="AB262" s="157"/>
      <c r="AC262" s="157"/>
      <c r="AD262" s="157"/>
      <c r="AE262" s="157"/>
      <c r="AF262" s="158"/>
      <c r="AG262" s="158"/>
      <c r="AH262" s="158"/>
      <c r="AI262" s="157"/>
      <c r="AJ262" s="157"/>
      <c r="AK262" s="157"/>
      <c r="AL262" s="157"/>
      <c r="AM262" s="157"/>
      <c r="AN262" s="157"/>
      <c r="AO262" s="158"/>
      <c r="AP262" s="158"/>
      <c r="AQ262" s="158"/>
    </row>
    <row r="263" spans="1:43" ht="23.25" customHeight="1" x14ac:dyDescent="0.25">
      <c r="C263" s="156">
        <v>2025</v>
      </c>
      <c r="D263" s="156"/>
      <c r="E263" s="156"/>
      <c r="F263" s="156"/>
      <c r="G263" s="156"/>
      <c r="H263" s="157">
        <v>7.0000000000000007E-2</v>
      </c>
      <c r="I263" s="157"/>
      <c r="J263" s="157"/>
      <c r="K263" s="159">
        <v>6.7000000000000004E-2</v>
      </c>
      <c r="L263" s="159"/>
      <c r="M263" s="159"/>
      <c r="N263" s="158">
        <v>3.8899999999999997E-2</v>
      </c>
      <c r="O263" s="158"/>
      <c r="P263" s="158"/>
      <c r="Q263" s="157">
        <v>7.0000000000000007E-2</v>
      </c>
      <c r="R263" s="157"/>
      <c r="S263" s="157"/>
      <c r="T263" s="157">
        <v>6.4000000000000001E-2</v>
      </c>
      <c r="U263" s="157"/>
      <c r="V263" s="157"/>
      <c r="W263" s="158">
        <v>4.4499999999999998E-2</v>
      </c>
      <c r="X263" s="158"/>
      <c r="Y263" s="158"/>
      <c r="Z263" s="160">
        <v>6.6000000000000003E-2</v>
      </c>
      <c r="AA263" s="161"/>
      <c r="AB263" s="162"/>
      <c r="AC263" s="160">
        <v>6.4000000000000001E-2</v>
      </c>
      <c r="AD263" s="161"/>
      <c r="AE263" s="162"/>
      <c r="AF263" s="163">
        <v>5.33E-2</v>
      </c>
      <c r="AG263" s="164"/>
      <c r="AH263" s="165"/>
      <c r="AI263" s="157">
        <v>7.0999999999999994E-2</v>
      </c>
      <c r="AJ263" s="157"/>
      <c r="AK263" s="157"/>
      <c r="AL263" s="157">
        <v>6.7000000000000004E-2</v>
      </c>
      <c r="AM263" s="157"/>
      <c r="AN263" s="157"/>
      <c r="AO263" s="163">
        <v>5.7799999999999997E-2</v>
      </c>
      <c r="AP263" s="164"/>
      <c r="AQ263" s="166"/>
    </row>
    <row r="264" spans="1:43" ht="23.25" customHeight="1" x14ac:dyDescent="0.25">
      <c r="C264" s="156">
        <v>2024</v>
      </c>
      <c r="D264" s="156"/>
      <c r="E264" s="156"/>
      <c r="F264" s="156"/>
      <c r="G264" s="156"/>
      <c r="H264" s="157">
        <v>6.7000000000000004E-2</v>
      </c>
      <c r="I264" s="157"/>
      <c r="J264" s="157"/>
      <c r="K264" s="159">
        <v>6.6000000000000003E-2</v>
      </c>
      <c r="L264" s="159"/>
      <c r="M264" s="159"/>
      <c r="N264" s="158">
        <v>4.6399999999999997E-2</v>
      </c>
      <c r="O264" s="158"/>
      <c r="P264" s="158"/>
      <c r="Q264" s="157">
        <v>6.6000000000000003E-2</v>
      </c>
      <c r="R264" s="157"/>
      <c r="S264" s="157"/>
      <c r="T264" s="157">
        <v>6.2E-2</v>
      </c>
      <c r="U264" s="157"/>
      <c r="V264" s="157"/>
      <c r="W264" s="158">
        <v>5.7200000000000001E-2</v>
      </c>
      <c r="X264" s="158"/>
      <c r="Y264" s="158"/>
      <c r="Z264" s="160">
        <v>6.3E-2</v>
      </c>
      <c r="AA264" s="161"/>
      <c r="AB264" s="162"/>
      <c r="AC264" s="160">
        <v>6.2E-2</v>
      </c>
      <c r="AD264" s="161"/>
      <c r="AE264" s="162"/>
      <c r="AF264" s="167">
        <v>6.2E-2</v>
      </c>
      <c r="AG264" s="168"/>
      <c r="AH264" s="169"/>
      <c r="AI264" s="160">
        <v>6.7000000000000004E-2</v>
      </c>
      <c r="AJ264" s="161"/>
      <c r="AK264" s="162"/>
      <c r="AL264" s="160">
        <v>6.0999999999999999E-2</v>
      </c>
      <c r="AM264" s="161"/>
      <c r="AN264" s="162"/>
      <c r="AO264" s="163">
        <v>3.8800000000000001E-2</v>
      </c>
      <c r="AP264" s="164"/>
      <c r="AQ264" s="166"/>
    </row>
    <row r="265" spans="1:43" ht="23.25" customHeight="1" x14ac:dyDescent="0.25">
      <c r="C265" s="156">
        <v>2023</v>
      </c>
      <c r="D265" s="156"/>
      <c r="E265" s="156"/>
      <c r="F265" s="156"/>
      <c r="G265" s="156"/>
      <c r="H265" s="157">
        <v>6.3E-2</v>
      </c>
      <c r="I265" s="157"/>
      <c r="J265" s="157"/>
      <c r="K265" s="159">
        <v>0.06</v>
      </c>
      <c r="L265" s="159"/>
      <c r="M265" s="159"/>
      <c r="N265" s="158">
        <v>3.7499999999999999E-2</v>
      </c>
      <c r="O265" s="158"/>
      <c r="P265" s="158"/>
      <c r="Q265" s="157">
        <v>6.2E-2</v>
      </c>
      <c r="R265" s="157"/>
      <c r="S265" s="157"/>
      <c r="T265" s="157">
        <v>5.8999999999999997E-2</v>
      </c>
      <c r="U265" s="157"/>
      <c r="V265" s="157"/>
      <c r="W265" s="158">
        <v>2.6599999999999999E-2</v>
      </c>
      <c r="X265" s="158"/>
      <c r="Y265" s="158"/>
      <c r="Z265" s="160">
        <v>0.06</v>
      </c>
      <c r="AA265" s="161"/>
      <c r="AB265" s="162"/>
      <c r="AC265" s="160">
        <v>5.8000000000000003E-2</v>
      </c>
      <c r="AD265" s="161"/>
      <c r="AE265" s="162"/>
      <c r="AF265" s="163">
        <v>2.2700000000000001E-2</v>
      </c>
      <c r="AG265" s="164"/>
      <c r="AH265" s="165"/>
      <c r="AI265" s="160">
        <v>6.5000000000000002E-2</v>
      </c>
      <c r="AJ265" s="161"/>
      <c r="AK265" s="162"/>
      <c r="AL265" s="160">
        <v>6.2E-2</v>
      </c>
      <c r="AM265" s="161"/>
      <c r="AN265" s="162"/>
      <c r="AO265" s="163">
        <v>4.19E-2</v>
      </c>
      <c r="AP265" s="164"/>
      <c r="AQ265" s="166"/>
    </row>
    <row r="266" spans="1:43" ht="23.25" customHeight="1" thickBot="1" x14ac:dyDescent="0.3">
      <c r="C266" s="156">
        <v>2022</v>
      </c>
      <c r="D266" s="156"/>
      <c r="E266" s="156"/>
      <c r="F266" s="156"/>
      <c r="G266" s="156"/>
      <c r="H266" s="157">
        <v>7.0999999999999994E-2</v>
      </c>
      <c r="I266" s="157"/>
      <c r="J266" s="157"/>
      <c r="K266" s="159">
        <v>6.9000000000000006E-2</v>
      </c>
      <c r="L266" s="159"/>
      <c r="M266" s="159"/>
      <c r="N266" s="158">
        <v>5.04E-2</v>
      </c>
      <c r="O266" s="158"/>
      <c r="P266" s="158"/>
      <c r="Q266" s="157">
        <v>6.2E-2</v>
      </c>
      <c r="R266" s="157"/>
      <c r="S266" s="157"/>
      <c r="T266" s="157">
        <v>5.6000000000000001E-2</v>
      </c>
      <c r="U266" s="157"/>
      <c r="V266" s="157"/>
      <c r="W266" s="158">
        <v>3.3799999999999997E-2</v>
      </c>
      <c r="X266" s="158"/>
      <c r="Y266" s="158"/>
      <c r="Z266" s="173">
        <v>5.6000000000000001E-2</v>
      </c>
      <c r="AA266" s="174"/>
      <c r="AB266" s="175"/>
      <c r="AC266" s="173">
        <v>5.1999999999999998E-2</v>
      </c>
      <c r="AD266" s="174"/>
      <c r="AE266" s="175"/>
      <c r="AF266" s="170">
        <v>2.0199999999999999E-2</v>
      </c>
      <c r="AG266" s="171"/>
      <c r="AH266" s="176"/>
      <c r="AI266" s="173">
        <v>6.0999999999999999E-2</v>
      </c>
      <c r="AJ266" s="174"/>
      <c r="AK266" s="175"/>
      <c r="AL266" s="173">
        <v>5.5E-2</v>
      </c>
      <c r="AM266" s="174"/>
      <c r="AN266" s="175"/>
      <c r="AO266" s="170">
        <v>3.3700000000000001E-2</v>
      </c>
      <c r="AP266" s="171"/>
      <c r="AQ266" s="172"/>
    </row>
    <row r="268" spans="1:43" x14ac:dyDescent="0.25">
      <c r="C268" s="153" t="s">
        <v>145</v>
      </c>
      <c r="D268" s="153"/>
      <c r="E268" s="153"/>
      <c r="F268" s="153"/>
      <c r="G268" s="153"/>
      <c r="H268" s="153"/>
      <c r="I268" s="153"/>
      <c r="J268" s="153"/>
      <c r="K268" s="153"/>
      <c r="L268" s="153"/>
      <c r="M268" s="153"/>
      <c r="N268" s="153"/>
      <c r="O268" s="153"/>
      <c r="P268" s="153"/>
      <c r="Q268" s="153"/>
      <c r="R268" s="153"/>
      <c r="S268" s="153"/>
      <c r="T268" s="153"/>
      <c r="U268" s="153"/>
      <c r="V268" s="153"/>
      <c r="W268" s="153"/>
      <c r="X268" s="153"/>
      <c r="Y268" s="153"/>
      <c r="Z268" s="153"/>
      <c r="AA268" s="153"/>
      <c r="AB268" s="153"/>
      <c r="AC268" s="153"/>
      <c r="AD268" s="153"/>
      <c r="AE268" s="153"/>
      <c r="AF268" s="153"/>
      <c r="AG268" s="153"/>
      <c r="AH268" s="153"/>
      <c r="AI268" s="153"/>
      <c r="AJ268" s="153"/>
      <c r="AK268" s="153"/>
      <c r="AL268" s="153"/>
      <c r="AM268" s="153"/>
      <c r="AN268" s="153"/>
      <c r="AO268" s="153"/>
      <c r="AP268" s="153"/>
      <c r="AQ268" s="153"/>
    </row>
    <row r="269" spans="1:43" x14ac:dyDescent="0.25">
      <c r="C269" s="154" t="s">
        <v>143</v>
      </c>
      <c r="D269" s="154"/>
      <c r="E269" s="154"/>
      <c r="F269" s="154"/>
      <c r="G269" s="154"/>
      <c r="H269" s="155" t="s">
        <v>139</v>
      </c>
      <c r="I269" s="155"/>
      <c r="J269" s="155"/>
      <c r="K269" s="155"/>
      <c r="L269" s="155"/>
      <c r="M269" s="155"/>
      <c r="N269" s="155"/>
      <c r="O269" s="155"/>
      <c r="P269" s="155"/>
      <c r="Q269" s="155" t="s">
        <v>140</v>
      </c>
      <c r="R269" s="155"/>
      <c r="S269" s="155"/>
      <c r="T269" s="155"/>
      <c r="U269" s="155"/>
      <c r="V269" s="155"/>
      <c r="W269" s="155"/>
      <c r="X269" s="155"/>
      <c r="Y269" s="155"/>
      <c r="Z269" s="155" t="s">
        <v>141</v>
      </c>
      <c r="AA269" s="155"/>
      <c r="AB269" s="155"/>
      <c r="AC269" s="155"/>
      <c r="AD269" s="155"/>
      <c r="AE269" s="155"/>
      <c r="AF269" s="155"/>
      <c r="AG269" s="155"/>
      <c r="AH269" s="155"/>
      <c r="AI269" s="27"/>
      <c r="AJ269" s="155" t="s">
        <v>142</v>
      </c>
      <c r="AK269" s="155"/>
      <c r="AL269" s="155"/>
      <c r="AM269" s="155"/>
      <c r="AN269" s="155"/>
      <c r="AO269" s="155"/>
      <c r="AP269" s="155"/>
      <c r="AQ269" s="155"/>
    </row>
    <row r="270" spans="1:43" x14ac:dyDescent="0.25">
      <c r="C270" s="154"/>
      <c r="D270" s="154"/>
      <c r="E270" s="154"/>
      <c r="F270" s="154"/>
      <c r="G270" s="154"/>
      <c r="H270" s="155" t="s">
        <v>144</v>
      </c>
      <c r="I270" s="155"/>
      <c r="J270" s="155"/>
      <c r="K270" s="155" t="s">
        <v>147</v>
      </c>
      <c r="L270" s="155"/>
      <c r="M270" s="155"/>
      <c r="N270" s="155" t="s">
        <v>146</v>
      </c>
      <c r="O270" s="155"/>
      <c r="P270" s="155"/>
      <c r="Q270" s="155" t="s">
        <v>144</v>
      </c>
      <c r="R270" s="155"/>
      <c r="S270" s="155"/>
      <c r="T270" s="155" t="s">
        <v>147</v>
      </c>
      <c r="U270" s="155"/>
      <c r="V270" s="155"/>
      <c r="W270" s="155" t="s">
        <v>146</v>
      </c>
      <c r="X270" s="155"/>
      <c r="Y270" s="155"/>
      <c r="Z270" s="155" t="s">
        <v>144</v>
      </c>
      <c r="AA270" s="155"/>
      <c r="AB270" s="155"/>
      <c r="AC270" s="155" t="s">
        <v>147</v>
      </c>
      <c r="AD270" s="155"/>
      <c r="AE270" s="155"/>
      <c r="AF270" s="155" t="s">
        <v>146</v>
      </c>
      <c r="AG270" s="155"/>
      <c r="AH270" s="155"/>
      <c r="AI270" s="155" t="s">
        <v>144</v>
      </c>
      <c r="AJ270" s="155"/>
      <c r="AK270" s="155"/>
      <c r="AL270" s="155" t="s">
        <v>147</v>
      </c>
      <c r="AM270" s="155"/>
      <c r="AN270" s="155"/>
      <c r="AO270" s="155" t="s">
        <v>146</v>
      </c>
      <c r="AP270" s="155"/>
      <c r="AQ270" s="155"/>
    </row>
    <row r="271" spans="1:43" ht="23.25" customHeight="1" x14ac:dyDescent="0.25">
      <c r="C271" s="156">
        <v>2026</v>
      </c>
      <c r="D271" s="156"/>
      <c r="E271" s="156"/>
      <c r="F271" s="156"/>
      <c r="G271" s="156"/>
      <c r="H271" s="157"/>
      <c r="I271" s="157"/>
      <c r="J271" s="157"/>
      <c r="K271" s="157"/>
      <c r="L271" s="157"/>
      <c r="M271" s="157"/>
      <c r="N271" s="158">
        <v>3.73E-2</v>
      </c>
      <c r="O271" s="158"/>
      <c r="P271" s="158"/>
      <c r="Q271" s="157"/>
      <c r="R271" s="157"/>
      <c r="S271" s="157"/>
      <c r="T271" s="157"/>
      <c r="U271" s="157"/>
      <c r="V271" s="157"/>
      <c r="W271" s="158">
        <v>3.7999999999999999E-2</v>
      </c>
      <c r="X271" s="158"/>
      <c r="Y271" s="158"/>
      <c r="Z271" s="157"/>
      <c r="AA271" s="157"/>
      <c r="AB271" s="157"/>
      <c r="AC271" s="157"/>
      <c r="AD271" s="157"/>
      <c r="AE271" s="157"/>
      <c r="AF271" s="158"/>
      <c r="AG271" s="158"/>
      <c r="AH271" s="158"/>
      <c r="AI271" s="157"/>
      <c r="AJ271" s="157"/>
      <c r="AK271" s="157"/>
      <c r="AL271" s="157"/>
      <c r="AM271" s="157"/>
      <c r="AN271" s="157"/>
      <c r="AO271" s="158"/>
      <c r="AP271" s="158"/>
      <c r="AQ271" s="158"/>
    </row>
    <row r="272" spans="1:43" ht="23.25" customHeight="1" x14ac:dyDescent="0.25">
      <c r="C272" s="156">
        <v>2025</v>
      </c>
      <c r="D272" s="156"/>
      <c r="E272" s="156"/>
      <c r="F272" s="156"/>
      <c r="G272" s="156"/>
      <c r="H272" s="160">
        <v>5.5E-2</v>
      </c>
      <c r="I272" s="161"/>
      <c r="J272" s="162"/>
      <c r="K272" s="160">
        <v>5.2999999999999999E-2</v>
      </c>
      <c r="L272" s="161"/>
      <c r="M272" s="162"/>
      <c r="N272" s="163">
        <v>3.2099999999999997E-2</v>
      </c>
      <c r="O272" s="164"/>
      <c r="P272" s="165"/>
      <c r="Q272" s="177">
        <v>5.5E-2</v>
      </c>
      <c r="R272" s="178">
        <v>5.5E-2</v>
      </c>
      <c r="S272" s="179">
        <v>5.5E-2</v>
      </c>
      <c r="T272" s="177">
        <v>5.0999999999999997E-2</v>
      </c>
      <c r="U272" s="178">
        <v>5.0999999999999997E-2</v>
      </c>
      <c r="V272" s="179">
        <v>5.0999999999999997E-2</v>
      </c>
      <c r="W272" s="163">
        <v>2.7699999999999999E-2</v>
      </c>
      <c r="X272" s="164">
        <v>2.7699999999999999E-2</v>
      </c>
      <c r="Y272" s="165">
        <v>2.7699999999999999E-2</v>
      </c>
      <c r="Z272" s="180">
        <v>5.1999999999999998E-2</v>
      </c>
      <c r="AA272" s="180">
        <v>5.1999999999999998E-2</v>
      </c>
      <c r="AB272" s="180">
        <v>5.1999999999999998E-2</v>
      </c>
      <c r="AC272" s="180">
        <v>5.2999999999999999E-2</v>
      </c>
      <c r="AD272" s="180">
        <v>5.2999999999999999E-2</v>
      </c>
      <c r="AE272" s="180">
        <v>5.2999999999999999E-2</v>
      </c>
      <c r="AF272" s="158">
        <v>3.6499999999999998E-2</v>
      </c>
      <c r="AG272" s="158">
        <v>3.6499999999999998E-2</v>
      </c>
      <c r="AH272" s="158">
        <v>3.6499999999999998E-2</v>
      </c>
      <c r="AI272" s="180">
        <v>5.5E-2</v>
      </c>
      <c r="AJ272" s="180"/>
      <c r="AK272" s="180"/>
      <c r="AL272" s="180">
        <v>5.3999999999999999E-2</v>
      </c>
      <c r="AM272" s="180"/>
      <c r="AN272" s="180"/>
      <c r="AO272" s="158">
        <v>4.4200000000000003E-2</v>
      </c>
      <c r="AP272" s="158">
        <v>4.4200000000000003E-2</v>
      </c>
      <c r="AQ272" s="158">
        <v>4.4200000000000003E-2</v>
      </c>
    </row>
    <row r="273" spans="3:43" ht="23.25" customHeight="1" x14ac:dyDescent="0.25">
      <c r="C273" s="156">
        <v>2024</v>
      </c>
      <c r="D273" s="156"/>
      <c r="E273" s="156"/>
      <c r="F273" s="156"/>
      <c r="G273" s="156"/>
      <c r="H273" s="160">
        <v>5.1999999999999998E-2</v>
      </c>
      <c r="I273" s="161"/>
      <c r="J273" s="162"/>
      <c r="K273" s="160">
        <v>0.05</v>
      </c>
      <c r="L273" s="161"/>
      <c r="M273" s="162"/>
      <c r="N273" s="163">
        <v>3.0200000000000001E-2</v>
      </c>
      <c r="O273" s="164"/>
      <c r="P273" s="165"/>
      <c r="Q273" s="177">
        <v>5.1999999999999998E-2</v>
      </c>
      <c r="R273" s="178">
        <v>5.1999999999999998E-2</v>
      </c>
      <c r="S273" s="179">
        <v>5.1999999999999998E-2</v>
      </c>
      <c r="T273" s="177">
        <v>4.9000000000000002E-2</v>
      </c>
      <c r="U273" s="178">
        <v>4.9000000000000002E-2</v>
      </c>
      <c r="V273" s="179">
        <v>4.9000000000000002E-2</v>
      </c>
      <c r="W273" s="163">
        <v>4.0300000000000002E-2</v>
      </c>
      <c r="X273" s="164">
        <v>4.0300000000000002E-2</v>
      </c>
      <c r="Y273" s="165">
        <v>4.0300000000000002E-2</v>
      </c>
      <c r="Z273" s="180">
        <v>0.05</v>
      </c>
      <c r="AA273" s="180">
        <v>0.05</v>
      </c>
      <c r="AB273" s="180">
        <v>0.05</v>
      </c>
      <c r="AC273" s="180">
        <v>0.05</v>
      </c>
      <c r="AD273" s="180">
        <v>0.05</v>
      </c>
      <c r="AE273" s="180">
        <v>0.05</v>
      </c>
      <c r="AF273" s="158">
        <v>2.7900000000000001E-2</v>
      </c>
      <c r="AG273" s="158">
        <v>2.7900000000000001E-2</v>
      </c>
      <c r="AH273" s="158">
        <v>2.7900000000000001E-2</v>
      </c>
      <c r="AI273" s="180">
        <v>5.1999999999999998E-2</v>
      </c>
      <c r="AJ273" s="180">
        <v>5.1999999999999998E-2</v>
      </c>
      <c r="AK273" s="180">
        <v>5.1999999999999998E-2</v>
      </c>
      <c r="AL273" s="180">
        <v>4.7E-2</v>
      </c>
      <c r="AM273" s="180">
        <v>4.7E-2</v>
      </c>
      <c r="AN273" s="180">
        <v>4.7E-2</v>
      </c>
      <c r="AO273" s="158">
        <v>2.6100000000000002E-2</v>
      </c>
      <c r="AP273" s="158">
        <v>2.6100000000000002E-2</v>
      </c>
      <c r="AQ273" s="158">
        <v>2.6100000000000002E-2</v>
      </c>
    </row>
    <row r="274" spans="3:43" ht="23.25" customHeight="1" x14ac:dyDescent="0.25">
      <c r="C274" s="156">
        <v>2023</v>
      </c>
      <c r="D274" s="156"/>
      <c r="E274" s="156"/>
      <c r="F274" s="156"/>
      <c r="G274" s="156"/>
      <c r="H274" s="160">
        <v>4.9000000000000002E-2</v>
      </c>
      <c r="I274" s="161"/>
      <c r="J274" s="162"/>
      <c r="K274" s="160">
        <v>4.4999999999999998E-2</v>
      </c>
      <c r="L274" s="161"/>
      <c r="M274" s="162"/>
      <c r="N274" s="163">
        <v>1.95E-2</v>
      </c>
      <c r="O274" s="164"/>
      <c r="P274" s="165"/>
      <c r="Q274" s="177">
        <v>4.8000000000000001E-2</v>
      </c>
      <c r="R274" s="178">
        <v>4.8000000000000001E-2</v>
      </c>
      <c r="S274" s="179">
        <v>4.8000000000000001E-2</v>
      </c>
      <c r="T274" s="177">
        <v>4.5999999999999999E-2</v>
      </c>
      <c r="U274" s="178">
        <v>4.5999999999999999E-2</v>
      </c>
      <c r="V274" s="179">
        <v>4.5999999999999999E-2</v>
      </c>
      <c r="W274" s="163">
        <v>2.18E-2</v>
      </c>
      <c r="X274" s="164">
        <v>2.18E-2</v>
      </c>
      <c r="Y274" s="165">
        <v>2.18E-2</v>
      </c>
      <c r="Z274" s="180">
        <v>4.7E-2</v>
      </c>
      <c r="AA274" s="180">
        <v>4.7E-2</v>
      </c>
      <c r="AB274" s="180">
        <v>4.7E-2</v>
      </c>
      <c r="AC274" s="180">
        <v>4.4999999999999998E-2</v>
      </c>
      <c r="AD274" s="180">
        <v>4.4999999999999998E-2</v>
      </c>
      <c r="AE274" s="180">
        <v>4.4999999999999998E-2</v>
      </c>
      <c r="AF274" s="158">
        <v>2.1399999999999999E-2</v>
      </c>
      <c r="AG274" s="158">
        <v>2.1399999999999999E-2</v>
      </c>
      <c r="AH274" s="158">
        <v>2.1399999999999999E-2</v>
      </c>
      <c r="AI274" s="180">
        <v>0.05</v>
      </c>
      <c r="AJ274" s="180">
        <v>0.05</v>
      </c>
      <c r="AK274" s="180">
        <v>0.05</v>
      </c>
      <c r="AL274" s="180">
        <v>4.5999999999999999E-2</v>
      </c>
      <c r="AM274" s="180">
        <v>4.5999999999999999E-2</v>
      </c>
      <c r="AN274" s="180">
        <v>4.5999999999999999E-2</v>
      </c>
      <c r="AO274" s="158">
        <v>3.6600000000000001E-2</v>
      </c>
      <c r="AP274" s="158">
        <v>3.6600000000000001E-2</v>
      </c>
      <c r="AQ274" s="158">
        <v>3.6600000000000001E-2</v>
      </c>
    </row>
    <row r="275" spans="3:43" ht="23.25" customHeight="1" thickBot="1" x14ac:dyDescent="0.3">
      <c r="C275" s="156">
        <v>2022</v>
      </c>
      <c r="D275" s="156"/>
      <c r="E275" s="156"/>
      <c r="F275" s="156"/>
      <c r="G275" s="156"/>
      <c r="H275" s="173">
        <v>5.7000000000000002E-2</v>
      </c>
      <c r="I275" s="174"/>
      <c r="J275" s="175"/>
      <c r="K275" s="173">
        <v>5.6000000000000001E-2</v>
      </c>
      <c r="L275" s="174"/>
      <c r="M275" s="175"/>
      <c r="N275" s="170">
        <v>2.93E-2</v>
      </c>
      <c r="O275" s="171"/>
      <c r="P275" s="176"/>
      <c r="Q275" s="177">
        <v>4.8000000000000001E-2</v>
      </c>
      <c r="R275" s="178">
        <v>4.8000000000000001E-2</v>
      </c>
      <c r="S275" s="179">
        <v>4.8000000000000001E-2</v>
      </c>
      <c r="T275" s="177">
        <v>4.3999999999999997E-2</v>
      </c>
      <c r="U275" s="178">
        <v>4.3999999999999997E-2</v>
      </c>
      <c r="V275" s="179">
        <v>4.3999999999999997E-2</v>
      </c>
      <c r="W275" s="163">
        <v>1.9199999999999998E-2</v>
      </c>
      <c r="X275" s="164">
        <v>1.9199999999999998E-2</v>
      </c>
      <c r="Y275" s="165">
        <v>1.9199999999999998E-2</v>
      </c>
      <c r="Z275" s="180">
        <v>4.2999999999999997E-2</v>
      </c>
      <c r="AA275" s="180">
        <v>4.2999999999999997E-2</v>
      </c>
      <c r="AB275" s="180">
        <v>4.2999999999999997E-2</v>
      </c>
      <c r="AC275" s="180">
        <v>0.04</v>
      </c>
      <c r="AD275" s="180">
        <v>0.04</v>
      </c>
      <c r="AE275" s="180">
        <v>0.04</v>
      </c>
      <c r="AF275" s="158">
        <v>8.8999999999999999E-3</v>
      </c>
      <c r="AG275" s="158">
        <v>8.8999999999999999E-3</v>
      </c>
      <c r="AH275" s="158">
        <v>8.8999999999999999E-3</v>
      </c>
      <c r="AI275" s="180">
        <v>4.5999999999999999E-2</v>
      </c>
      <c r="AJ275" s="180">
        <v>4.5999999999999999E-2</v>
      </c>
      <c r="AK275" s="180">
        <v>4.5999999999999999E-2</v>
      </c>
      <c r="AL275" s="180">
        <v>4.1000000000000002E-2</v>
      </c>
      <c r="AM275" s="180">
        <v>4.1000000000000002E-2</v>
      </c>
      <c r="AN275" s="180">
        <v>4.1000000000000002E-2</v>
      </c>
      <c r="AO275" s="158">
        <v>8.3000000000000001E-3</v>
      </c>
      <c r="AP275" s="158">
        <v>8.3000000000000001E-3</v>
      </c>
      <c r="AQ275" s="158">
        <v>8.3000000000000001E-3</v>
      </c>
    </row>
    <row r="277" spans="3:43" x14ac:dyDescent="0.25">
      <c r="C277" s="153" t="s">
        <v>148</v>
      </c>
      <c r="D277" s="153"/>
      <c r="E277" s="153"/>
      <c r="F277" s="153"/>
      <c r="G277" s="153"/>
      <c r="H277" s="153"/>
      <c r="I277" s="153"/>
      <c r="J277" s="153"/>
      <c r="K277" s="153"/>
      <c r="L277" s="153"/>
      <c r="M277" s="153"/>
      <c r="N277" s="153"/>
      <c r="O277" s="153"/>
      <c r="P277" s="153"/>
      <c r="Q277" s="153"/>
      <c r="R277" s="153"/>
      <c r="S277" s="153"/>
      <c r="T277" s="153"/>
      <c r="U277" s="153"/>
      <c r="V277" s="153"/>
      <c r="W277" s="153"/>
      <c r="X277" s="153"/>
      <c r="Y277" s="153"/>
      <c r="Z277" s="153"/>
      <c r="AA277" s="153"/>
      <c r="AB277" s="153"/>
      <c r="AC277" s="153"/>
      <c r="AD277" s="153"/>
      <c r="AE277" s="153"/>
      <c r="AF277" s="153"/>
      <c r="AG277" s="153"/>
      <c r="AH277" s="153"/>
      <c r="AI277" s="153"/>
      <c r="AJ277" s="153"/>
      <c r="AK277" s="153"/>
      <c r="AL277" s="153"/>
      <c r="AM277" s="153"/>
    </row>
    <row r="278" spans="3:43" x14ac:dyDescent="0.25">
      <c r="C278" s="154" t="s">
        <v>143</v>
      </c>
      <c r="D278" s="154"/>
      <c r="E278" s="154"/>
      <c r="F278" s="154"/>
      <c r="G278" s="154"/>
      <c r="H278" s="155" t="s">
        <v>139</v>
      </c>
      <c r="I278" s="155"/>
      <c r="J278" s="155"/>
      <c r="K278" s="155"/>
      <c r="L278" s="155"/>
      <c r="M278" s="155"/>
      <c r="N278" s="155"/>
      <c r="O278" s="155"/>
      <c r="P278" s="155" t="s">
        <v>140</v>
      </c>
      <c r="Q278" s="155"/>
      <c r="R278" s="155"/>
      <c r="S278" s="155"/>
      <c r="T278" s="155"/>
      <c r="U278" s="155"/>
      <c r="V278" s="155"/>
      <c r="W278" s="155"/>
      <c r="X278" s="155" t="s">
        <v>141</v>
      </c>
      <c r="Y278" s="155"/>
      <c r="Z278" s="155"/>
      <c r="AA278" s="155"/>
      <c r="AB278" s="155"/>
      <c r="AC278" s="155"/>
      <c r="AD278" s="155"/>
      <c r="AE278" s="155"/>
      <c r="AF278" s="155" t="s">
        <v>142</v>
      </c>
      <c r="AG278" s="155"/>
      <c r="AH278" s="155"/>
      <c r="AI278" s="155"/>
      <c r="AJ278" s="155"/>
      <c r="AK278" s="155"/>
      <c r="AL278" s="155"/>
      <c r="AM278" s="155"/>
    </row>
    <row r="279" spans="3:43" x14ac:dyDescent="0.25">
      <c r="C279" s="154"/>
      <c r="D279" s="154"/>
      <c r="E279" s="154"/>
      <c r="F279" s="154"/>
      <c r="G279" s="154"/>
      <c r="H279" s="155" t="s">
        <v>150</v>
      </c>
      <c r="I279" s="155"/>
      <c r="J279" s="155"/>
      <c r="K279" s="155"/>
      <c r="L279" s="155" t="s">
        <v>151</v>
      </c>
      <c r="M279" s="155"/>
      <c r="N279" s="155"/>
      <c r="O279" s="155"/>
      <c r="P279" s="155" t="s">
        <v>150</v>
      </c>
      <c r="Q279" s="155"/>
      <c r="R279" s="155"/>
      <c r="S279" s="155"/>
      <c r="T279" s="155" t="s">
        <v>151</v>
      </c>
      <c r="U279" s="155"/>
      <c r="V279" s="155"/>
      <c r="W279" s="155"/>
      <c r="X279" s="155" t="s">
        <v>150</v>
      </c>
      <c r="Y279" s="155"/>
      <c r="Z279" s="155"/>
      <c r="AA279" s="155"/>
      <c r="AB279" s="155" t="s">
        <v>151</v>
      </c>
      <c r="AC279" s="155"/>
      <c r="AD279" s="155"/>
      <c r="AE279" s="155"/>
      <c r="AF279" s="155" t="s">
        <v>150</v>
      </c>
      <c r="AG279" s="155"/>
      <c r="AH279" s="155"/>
      <c r="AI279" s="155"/>
      <c r="AJ279" s="155" t="s">
        <v>151</v>
      </c>
      <c r="AK279" s="155"/>
      <c r="AL279" s="155"/>
      <c r="AM279" s="155"/>
    </row>
    <row r="280" spans="3:43" ht="23.25" customHeight="1" x14ac:dyDescent="0.25">
      <c r="C280" s="156">
        <v>2026</v>
      </c>
      <c r="D280" s="156"/>
      <c r="E280" s="156"/>
      <c r="F280" s="156"/>
      <c r="G280" s="156"/>
      <c r="H280" s="156"/>
      <c r="I280" s="156"/>
      <c r="J280" s="156"/>
      <c r="K280" s="156"/>
      <c r="L280" s="158">
        <v>4.7399999999999998E-2</v>
      </c>
      <c r="M280" s="158"/>
      <c r="N280" s="158"/>
      <c r="O280" s="158"/>
      <c r="P280" s="156"/>
      <c r="Q280" s="156"/>
      <c r="R280" s="156"/>
      <c r="S280" s="156"/>
      <c r="T280" s="158">
        <v>4.2999999999999997E-2</v>
      </c>
      <c r="U280" s="158"/>
      <c r="V280" s="158"/>
      <c r="W280" s="158"/>
      <c r="X280" s="156"/>
      <c r="Y280" s="156"/>
      <c r="Z280" s="156"/>
      <c r="AA280" s="156"/>
      <c r="AB280" s="181"/>
      <c r="AC280" s="181"/>
      <c r="AD280" s="181"/>
      <c r="AE280" s="181"/>
      <c r="AF280" s="156"/>
      <c r="AG280" s="156"/>
      <c r="AH280" s="156"/>
      <c r="AI280" s="156"/>
      <c r="AJ280" s="181"/>
      <c r="AK280" s="181"/>
      <c r="AL280" s="181"/>
      <c r="AM280" s="181"/>
    </row>
    <row r="281" spans="3:43" ht="23.25" customHeight="1" x14ac:dyDescent="0.25">
      <c r="C281" s="156">
        <v>2025</v>
      </c>
      <c r="D281" s="156"/>
      <c r="E281" s="156"/>
      <c r="F281" s="156"/>
      <c r="G281" s="156"/>
      <c r="H281" s="157">
        <v>0.08</v>
      </c>
      <c r="I281" s="157">
        <v>0.08</v>
      </c>
      <c r="J281" s="157">
        <v>0.08</v>
      </c>
      <c r="K281" s="157">
        <v>0.08</v>
      </c>
      <c r="L281" s="158">
        <v>3.8899999999999997E-2</v>
      </c>
      <c r="M281" s="158">
        <v>3.8899999999999997E-2</v>
      </c>
      <c r="N281" s="158">
        <v>3.8899999999999997E-2</v>
      </c>
      <c r="O281" s="158">
        <v>3.8899999999999997E-2</v>
      </c>
      <c r="P281" s="157">
        <v>8.1000000000000003E-2</v>
      </c>
      <c r="Q281" s="157">
        <v>8.1000000000000003E-2</v>
      </c>
      <c r="R281" s="157">
        <v>8.1000000000000003E-2</v>
      </c>
      <c r="S281" s="157">
        <v>8.1000000000000003E-2</v>
      </c>
      <c r="T281" s="158">
        <v>4.4499999999999998E-2</v>
      </c>
      <c r="U281" s="158">
        <v>4.4499999999999998E-2</v>
      </c>
      <c r="V281" s="158">
        <v>4.4499999999999998E-2</v>
      </c>
      <c r="W281" s="158">
        <v>4.4499999999999998E-2</v>
      </c>
      <c r="X281" s="157">
        <v>8.4000000000000005E-2</v>
      </c>
      <c r="Y281" s="157">
        <v>8.4000000000000005E-2</v>
      </c>
      <c r="Z281" s="157">
        <v>8.4000000000000005E-2</v>
      </c>
      <c r="AA281" s="157">
        <v>8.4000000000000005E-2</v>
      </c>
      <c r="AB281" s="158">
        <v>5.33E-2</v>
      </c>
      <c r="AC281" s="158">
        <v>5.33E-2</v>
      </c>
      <c r="AD281" s="158">
        <v>5.33E-2</v>
      </c>
      <c r="AE281" s="158">
        <v>5.33E-2</v>
      </c>
      <c r="AF281" s="157">
        <v>8.8999999999999996E-2</v>
      </c>
      <c r="AG281" s="157"/>
      <c r="AH281" s="157"/>
      <c r="AI281" s="157"/>
      <c r="AJ281" s="181"/>
      <c r="AK281" s="181"/>
      <c r="AL281" s="181"/>
      <c r="AM281" s="181"/>
    </row>
    <row r="282" spans="3:43" ht="23.25" customHeight="1" x14ac:dyDescent="0.25">
      <c r="C282" s="156">
        <v>2024</v>
      </c>
      <c r="D282" s="156"/>
      <c r="E282" s="156"/>
      <c r="F282" s="156"/>
      <c r="G282" s="156"/>
      <c r="H282" s="157">
        <v>8.1000000000000003E-2</v>
      </c>
      <c r="I282" s="157">
        <v>8.1000000000000003E-2</v>
      </c>
      <c r="J282" s="157">
        <v>8.1000000000000003E-2</v>
      </c>
      <c r="K282" s="157">
        <v>8.1000000000000003E-2</v>
      </c>
      <c r="L282" s="158">
        <v>4.6399999999999997E-2</v>
      </c>
      <c r="M282" s="158">
        <v>4.6399999999999997E-2</v>
      </c>
      <c r="N282" s="158">
        <v>4.6399999999999997E-2</v>
      </c>
      <c r="O282" s="158">
        <v>4.6399999999999997E-2</v>
      </c>
      <c r="P282" s="157">
        <v>7.8E-2</v>
      </c>
      <c r="Q282" s="157">
        <v>7.8E-2</v>
      </c>
      <c r="R282" s="157">
        <v>7.8E-2</v>
      </c>
      <c r="S282" s="157">
        <v>7.8E-2</v>
      </c>
      <c r="T282" s="158">
        <v>5.7200000000000001E-2</v>
      </c>
      <c r="U282" s="158">
        <v>5.7200000000000001E-2</v>
      </c>
      <c r="V282" s="158">
        <v>5.7200000000000001E-2</v>
      </c>
      <c r="W282" s="158">
        <v>5.7200000000000001E-2</v>
      </c>
      <c r="X282" s="157">
        <v>7.5999999999999998E-2</v>
      </c>
      <c r="Y282" s="157">
        <v>7.5999999999999998E-2</v>
      </c>
      <c r="Z282" s="157">
        <v>7.5999999999999998E-2</v>
      </c>
      <c r="AA282" s="157">
        <v>7.5999999999999998E-2</v>
      </c>
      <c r="AB282" s="158">
        <v>6.2E-2</v>
      </c>
      <c r="AC282" s="158">
        <v>6.2E-2</v>
      </c>
      <c r="AD282" s="158">
        <v>6.2E-2</v>
      </c>
      <c r="AE282" s="158">
        <v>6.2E-2</v>
      </c>
      <c r="AF282" s="157">
        <v>0.08</v>
      </c>
      <c r="AG282" s="157">
        <v>0.08</v>
      </c>
      <c r="AH282" s="157">
        <v>0.08</v>
      </c>
      <c r="AI282" s="157">
        <v>0.08</v>
      </c>
      <c r="AJ282" s="158">
        <v>3.8800000000000001E-2</v>
      </c>
      <c r="AK282" s="158">
        <v>3.8800000000000001E-2</v>
      </c>
      <c r="AL282" s="158">
        <v>3.8800000000000001E-2</v>
      </c>
      <c r="AM282" s="158">
        <v>3.8800000000000001E-2</v>
      </c>
    </row>
    <row r="283" spans="3:43" ht="23.25" customHeight="1" x14ac:dyDescent="0.25">
      <c r="C283" s="156">
        <v>2023</v>
      </c>
      <c r="D283" s="156"/>
      <c r="E283" s="156"/>
      <c r="F283" s="156"/>
      <c r="G283" s="156"/>
      <c r="H283" s="157">
        <v>5.7000000000000002E-2</v>
      </c>
      <c r="I283" s="157">
        <v>5.7000000000000002E-2</v>
      </c>
      <c r="J283" s="157">
        <v>5.7000000000000002E-2</v>
      </c>
      <c r="K283" s="157">
        <v>5.7000000000000002E-2</v>
      </c>
      <c r="L283" s="158">
        <v>3.7499999999999999E-2</v>
      </c>
      <c r="M283" s="158">
        <v>3.7499999999999999E-2</v>
      </c>
      <c r="N283" s="158">
        <v>3.7499999999999999E-2</v>
      </c>
      <c r="O283" s="158">
        <v>3.7499999999999999E-2</v>
      </c>
      <c r="P283" s="157">
        <v>6.9000000000000006E-2</v>
      </c>
      <c r="Q283" s="157">
        <v>6.9000000000000006E-2</v>
      </c>
      <c r="R283" s="157">
        <v>6.9000000000000006E-2</v>
      </c>
      <c r="S283" s="157">
        <v>6.9000000000000006E-2</v>
      </c>
      <c r="T283" s="158">
        <v>2.6599999999999999E-2</v>
      </c>
      <c r="U283" s="158">
        <v>2.6599999999999999E-2</v>
      </c>
      <c r="V283" s="158">
        <v>2.6599999999999999E-2</v>
      </c>
      <c r="W283" s="158">
        <v>2.6599999999999999E-2</v>
      </c>
      <c r="X283" s="157">
        <v>7.0999999999999994E-2</v>
      </c>
      <c r="Y283" s="157">
        <v>7.0999999999999994E-2</v>
      </c>
      <c r="Z283" s="157">
        <v>7.0999999999999994E-2</v>
      </c>
      <c r="AA283" s="157">
        <v>7.0999999999999994E-2</v>
      </c>
      <c r="AB283" s="158">
        <v>2.2700000000000001E-2</v>
      </c>
      <c r="AC283" s="158">
        <v>2.2700000000000001E-2</v>
      </c>
      <c r="AD283" s="158">
        <v>2.2700000000000001E-2</v>
      </c>
      <c r="AE283" s="158">
        <v>2.2700000000000001E-2</v>
      </c>
      <c r="AF283" s="157">
        <v>8.1000000000000003E-2</v>
      </c>
      <c r="AG283" s="157">
        <v>8.1000000000000003E-2</v>
      </c>
      <c r="AH283" s="157">
        <v>8.1000000000000003E-2</v>
      </c>
      <c r="AI283" s="157">
        <v>8.1000000000000003E-2</v>
      </c>
      <c r="AJ283" s="158">
        <v>4.19E-2</v>
      </c>
      <c r="AK283" s="158">
        <v>4.19E-2</v>
      </c>
      <c r="AL283" s="158">
        <v>4.19E-2</v>
      </c>
      <c r="AM283" s="158">
        <v>4.19E-2</v>
      </c>
    </row>
    <row r="284" spans="3:43" ht="23.25" customHeight="1" x14ac:dyDescent="0.25">
      <c r="C284" s="156">
        <v>2022</v>
      </c>
      <c r="D284" s="156"/>
      <c r="E284" s="156"/>
      <c r="F284" s="156"/>
      <c r="G284" s="156"/>
      <c r="H284" s="157">
        <v>6.6000000000000003E-2</v>
      </c>
      <c r="I284" s="157">
        <v>6.6000000000000003E-2</v>
      </c>
      <c r="J284" s="157">
        <v>6.6000000000000003E-2</v>
      </c>
      <c r="K284" s="157">
        <v>6.6000000000000003E-2</v>
      </c>
      <c r="L284" s="158">
        <v>5.04E-2</v>
      </c>
      <c r="M284" s="158">
        <v>5.04E-2</v>
      </c>
      <c r="N284" s="158">
        <v>5.04E-2</v>
      </c>
      <c r="O284" s="158">
        <v>5.04E-2</v>
      </c>
      <c r="P284" s="157">
        <v>5.1999999999999998E-2</v>
      </c>
      <c r="Q284" s="157">
        <v>5.1999999999999998E-2</v>
      </c>
      <c r="R284" s="157">
        <v>5.1999999999999998E-2</v>
      </c>
      <c r="S284" s="157">
        <v>5.1999999999999998E-2</v>
      </c>
      <c r="T284" s="158">
        <v>3.3799999999999997E-2</v>
      </c>
      <c r="U284" s="158">
        <v>3.3799999999999997E-2</v>
      </c>
      <c r="V284" s="158">
        <v>3.3799999999999997E-2</v>
      </c>
      <c r="W284" s="158">
        <v>3.3799999999999997E-2</v>
      </c>
      <c r="X284" s="157">
        <v>4.5999999999999999E-2</v>
      </c>
      <c r="Y284" s="157">
        <v>4.5999999999999999E-2</v>
      </c>
      <c r="Z284" s="157">
        <v>4.5999999999999999E-2</v>
      </c>
      <c r="AA284" s="157">
        <v>4.5999999999999999E-2</v>
      </c>
      <c r="AB284" s="158">
        <v>2.0199999999999999E-2</v>
      </c>
      <c r="AC284" s="158">
        <v>2.0199999999999999E-2</v>
      </c>
      <c r="AD284" s="158">
        <v>2.0199999999999999E-2</v>
      </c>
      <c r="AE284" s="158">
        <v>2.0199999999999999E-2</v>
      </c>
      <c r="AF284" s="157">
        <v>4.7E-2</v>
      </c>
      <c r="AG284" s="157">
        <v>4.7E-2</v>
      </c>
      <c r="AH284" s="157">
        <v>4.7E-2</v>
      </c>
      <c r="AI284" s="157">
        <v>4.7E-2</v>
      </c>
      <c r="AJ284" s="158">
        <v>3.3700000000000001E-2</v>
      </c>
      <c r="AK284" s="158">
        <v>3.3700000000000001E-2</v>
      </c>
      <c r="AL284" s="158">
        <v>3.3700000000000001E-2</v>
      </c>
      <c r="AM284" s="158">
        <v>3.3700000000000001E-2</v>
      </c>
    </row>
    <row r="286" spans="3:43" x14ac:dyDescent="0.25">
      <c r="C286" s="153" t="s">
        <v>149</v>
      </c>
      <c r="D286" s="153"/>
      <c r="E286" s="153"/>
      <c r="F286" s="153"/>
      <c r="G286" s="153"/>
      <c r="H286" s="153"/>
      <c r="I286" s="153"/>
      <c r="J286" s="153"/>
      <c r="K286" s="153"/>
      <c r="L286" s="153"/>
      <c r="M286" s="153"/>
      <c r="N286" s="153"/>
      <c r="O286" s="153"/>
      <c r="P286" s="153"/>
      <c r="Q286" s="153"/>
      <c r="R286" s="153"/>
      <c r="S286" s="153"/>
      <c r="T286" s="153"/>
      <c r="U286" s="153"/>
      <c r="V286" s="153"/>
      <c r="W286" s="153"/>
      <c r="X286" s="153"/>
      <c r="Y286" s="153"/>
      <c r="Z286" s="153"/>
      <c r="AA286" s="153"/>
      <c r="AB286" s="153"/>
      <c r="AC286" s="153"/>
      <c r="AD286" s="153"/>
      <c r="AE286" s="153"/>
      <c r="AF286" s="153"/>
      <c r="AG286" s="153"/>
      <c r="AH286" s="153"/>
      <c r="AI286" s="153"/>
      <c r="AJ286" s="153"/>
      <c r="AK286" s="153"/>
      <c r="AL286" s="153"/>
      <c r="AM286" s="153"/>
    </row>
    <row r="287" spans="3:43" x14ac:dyDescent="0.25">
      <c r="C287" s="154" t="s">
        <v>143</v>
      </c>
      <c r="D287" s="154"/>
      <c r="E287" s="154"/>
      <c r="F287" s="154"/>
      <c r="G287" s="154"/>
      <c r="H287" s="155" t="s">
        <v>139</v>
      </c>
      <c r="I287" s="155"/>
      <c r="J287" s="155"/>
      <c r="K287" s="155"/>
      <c r="L287" s="155"/>
      <c r="M287" s="155"/>
      <c r="N287" s="155"/>
      <c r="O287" s="155"/>
      <c r="P287" s="155" t="s">
        <v>140</v>
      </c>
      <c r="Q287" s="155"/>
      <c r="R287" s="155"/>
      <c r="S287" s="155"/>
      <c r="T287" s="155"/>
      <c r="U287" s="155"/>
      <c r="V287" s="155"/>
      <c r="W287" s="155"/>
      <c r="X287" s="155" t="s">
        <v>141</v>
      </c>
      <c r="Y287" s="155"/>
      <c r="Z287" s="155"/>
      <c r="AA287" s="155"/>
      <c r="AB287" s="155"/>
      <c r="AC287" s="155"/>
      <c r="AD287" s="155"/>
      <c r="AE287" s="155"/>
      <c r="AF287" s="155" t="s">
        <v>142</v>
      </c>
      <c r="AG287" s="155"/>
      <c r="AH287" s="155"/>
      <c r="AI287" s="155"/>
      <c r="AJ287" s="155"/>
      <c r="AK287" s="155"/>
      <c r="AL287" s="155"/>
      <c r="AM287" s="155"/>
    </row>
    <row r="288" spans="3:43" x14ac:dyDescent="0.25">
      <c r="C288" s="154"/>
      <c r="D288" s="154"/>
      <c r="E288" s="154"/>
      <c r="F288" s="154"/>
      <c r="G288" s="154"/>
      <c r="H288" s="155" t="s">
        <v>150</v>
      </c>
      <c r="I288" s="155"/>
      <c r="J288" s="155"/>
      <c r="K288" s="155"/>
      <c r="L288" s="155" t="s">
        <v>151</v>
      </c>
      <c r="M288" s="155"/>
      <c r="N288" s="155"/>
      <c r="O288" s="155"/>
      <c r="P288" s="155" t="s">
        <v>150</v>
      </c>
      <c r="Q288" s="155"/>
      <c r="R288" s="155"/>
      <c r="S288" s="155"/>
      <c r="T288" s="155" t="s">
        <v>151</v>
      </c>
      <c r="U288" s="155"/>
      <c r="V288" s="155"/>
      <c r="W288" s="155"/>
      <c r="X288" s="155" t="s">
        <v>150</v>
      </c>
      <c r="Y288" s="155"/>
      <c r="Z288" s="155"/>
      <c r="AA288" s="155"/>
      <c r="AB288" s="155" t="s">
        <v>151</v>
      </c>
      <c r="AC288" s="155"/>
      <c r="AD288" s="155"/>
      <c r="AE288" s="155"/>
      <c r="AF288" s="155" t="s">
        <v>150</v>
      </c>
      <c r="AG288" s="155"/>
      <c r="AH288" s="155"/>
      <c r="AI288" s="155"/>
      <c r="AJ288" s="155" t="s">
        <v>151</v>
      </c>
      <c r="AK288" s="155"/>
      <c r="AL288" s="155"/>
      <c r="AM288" s="155"/>
    </row>
    <row r="289" spans="3:39" ht="22.5" customHeight="1" x14ac:dyDescent="0.25">
      <c r="C289" s="156">
        <v>2026</v>
      </c>
      <c r="D289" s="156"/>
      <c r="E289" s="156"/>
      <c r="F289" s="156"/>
      <c r="G289" s="156"/>
      <c r="H289" s="156"/>
      <c r="I289" s="156"/>
      <c r="J289" s="156"/>
      <c r="K289" s="156"/>
      <c r="L289" s="158">
        <v>3.73E-2</v>
      </c>
      <c r="M289" s="158"/>
      <c r="N289" s="158"/>
      <c r="O289" s="158"/>
      <c r="P289" s="156"/>
      <c r="Q289" s="156"/>
      <c r="R289" s="156"/>
      <c r="S289" s="156"/>
      <c r="T289" s="158">
        <v>3.7999999999999999E-2</v>
      </c>
      <c r="U289" s="158"/>
      <c r="V289" s="158"/>
      <c r="W289" s="158"/>
      <c r="X289" s="156"/>
      <c r="Y289" s="156"/>
      <c r="Z289" s="156"/>
      <c r="AA289" s="156"/>
      <c r="AB289" s="181"/>
      <c r="AC289" s="181"/>
      <c r="AD289" s="181"/>
      <c r="AE289" s="181"/>
      <c r="AF289" s="156"/>
      <c r="AG289" s="156"/>
      <c r="AH289" s="156"/>
      <c r="AI289" s="156"/>
      <c r="AJ289" s="181"/>
      <c r="AK289" s="181"/>
      <c r="AL289" s="181"/>
      <c r="AM289" s="181"/>
    </row>
    <row r="290" spans="3:39" ht="22.5" customHeight="1" x14ac:dyDescent="0.25">
      <c r="C290" s="156">
        <v>2025</v>
      </c>
      <c r="D290" s="156"/>
      <c r="E290" s="156"/>
      <c r="F290" s="156"/>
      <c r="G290" s="156"/>
      <c r="H290" s="157">
        <v>6.4000000000000001E-2</v>
      </c>
      <c r="I290" s="157">
        <v>6.4000000000000001E-2</v>
      </c>
      <c r="J290" s="157">
        <v>6.4000000000000001E-2</v>
      </c>
      <c r="K290" s="157">
        <v>6.4000000000000001E-2</v>
      </c>
      <c r="L290" s="158">
        <v>3.2099999999999997E-2</v>
      </c>
      <c r="M290" s="158">
        <v>3.2099999999999997E-2</v>
      </c>
      <c r="N290" s="158">
        <v>3.2099999999999997E-2</v>
      </c>
      <c r="O290" s="158">
        <v>3.2099999999999997E-2</v>
      </c>
      <c r="P290" s="157">
        <v>6.6000000000000003E-2</v>
      </c>
      <c r="Q290" s="157">
        <v>6.6000000000000003E-2</v>
      </c>
      <c r="R290" s="157">
        <v>6.6000000000000003E-2</v>
      </c>
      <c r="S290" s="157">
        <v>6.6000000000000003E-2</v>
      </c>
      <c r="T290" s="158">
        <v>2.7699999999999999E-2</v>
      </c>
      <c r="U290" s="158">
        <v>2.7699999999999999E-2</v>
      </c>
      <c r="V290" s="158">
        <v>2.7699999999999999E-2</v>
      </c>
      <c r="W290" s="158">
        <v>2.7699999999999999E-2</v>
      </c>
      <c r="X290" s="157">
        <v>6.8000000000000005E-2</v>
      </c>
      <c r="Y290" s="157">
        <v>6.8000000000000005E-2</v>
      </c>
      <c r="Z290" s="157">
        <v>6.8000000000000005E-2</v>
      </c>
      <c r="AA290" s="157">
        <v>6.8000000000000005E-2</v>
      </c>
      <c r="AB290" s="158">
        <v>3.6499999999999998E-2</v>
      </c>
      <c r="AC290" s="158">
        <v>3.6499999999999998E-2</v>
      </c>
      <c r="AD290" s="158">
        <v>3.6499999999999998E-2</v>
      </c>
      <c r="AE290" s="158">
        <v>3.6499999999999998E-2</v>
      </c>
      <c r="AF290" s="157">
        <v>6.7000000000000004E-2</v>
      </c>
      <c r="AG290" s="157"/>
      <c r="AH290" s="157"/>
      <c r="AI290" s="157"/>
      <c r="AJ290" s="158">
        <v>4.4200000000000003E-2</v>
      </c>
      <c r="AK290" s="158">
        <v>4.4200000000000003E-2</v>
      </c>
      <c r="AL290" s="158">
        <v>4.4200000000000003E-2</v>
      </c>
      <c r="AM290" s="158">
        <v>4.4200000000000003E-2</v>
      </c>
    </row>
    <row r="291" spans="3:39" ht="22.5" customHeight="1" x14ac:dyDescent="0.25">
      <c r="C291" s="156">
        <v>2024</v>
      </c>
      <c r="D291" s="156"/>
      <c r="E291" s="156"/>
      <c r="F291" s="156"/>
      <c r="G291" s="156"/>
      <c r="H291" s="157">
        <v>6.5000000000000002E-2</v>
      </c>
      <c r="I291" s="157">
        <v>6.5000000000000002E-2</v>
      </c>
      <c r="J291" s="157">
        <v>6.5000000000000002E-2</v>
      </c>
      <c r="K291" s="157">
        <v>6.5000000000000002E-2</v>
      </c>
      <c r="L291" s="158">
        <v>3.0200000000000001E-2</v>
      </c>
      <c r="M291" s="158">
        <v>3.0200000000000001E-2</v>
      </c>
      <c r="N291" s="158">
        <v>3.0200000000000001E-2</v>
      </c>
      <c r="O291" s="158">
        <v>3.0200000000000001E-2</v>
      </c>
      <c r="P291" s="157">
        <v>6.3E-2</v>
      </c>
      <c r="Q291" s="157">
        <v>6.3E-2</v>
      </c>
      <c r="R291" s="157">
        <v>6.3E-2</v>
      </c>
      <c r="S291" s="157">
        <v>6.3E-2</v>
      </c>
      <c r="T291" s="158">
        <v>4.0300000000000002E-2</v>
      </c>
      <c r="U291" s="158">
        <v>4.0300000000000002E-2</v>
      </c>
      <c r="V291" s="158">
        <v>4.0300000000000002E-2</v>
      </c>
      <c r="W291" s="158">
        <v>4.0300000000000002E-2</v>
      </c>
      <c r="X291" s="157">
        <v>6.3E-2</v>
      </c>
      <c r="Y291" s="157">
        <v>6.3E-2</v>
      </c>
      <c r="Z291" s="157">
        <v>6.3E-2</v>
      </c>
      <c r="AA291" s="157">
        <v>6.3E-2</v>
      </c>
      <c r="AB291" s="158">
        <v>2.7900000000000001E-2</v>
      </c>
      <c r="AC291" s="158">
        <v>2.7900000000000001E-2</v>
      </c>
      <c r="AD291" s="158">
        <v>2.7900000000000001E-2</v>
      </c>
      <c r="AE291" s="158">
        <v>2.7900000000000001E-2</v>
      </c>
      <c r="AF291" s="157">
        <v>6.3E-2</v>
      </c>
      <c r="AG291" s="157">
        <v>6.3E-2</v>
      </c>
      <c r="AH291" s="157">
        <v>6.3E-2</v>
      </c>
      <c r="AI291" s="157">
        <v>6.3E-2</v>
      </c>
      <c r="AJ291" s="158">
        <v>2.6100000000000002E-2</v>
      </c>
      <c r="AK291" s="158">
        <v>2.6100000000000002E-2</v>
      </c>
      <c r="AL291" s="158">
        <v>2.6100000000000002E-2</v>
      </c>
      <c r="AM291" s="158">
        <v>2.6100000000000002E-2</v>
      </c>
    </row>
    <row r="292" spans="3:39" ht="22.5" customHeight="1" x14ac:dyDescent="0.25">
      <c r="C292" s="156">
        <v>2023</v>
      </c>
      <c r="D292" s="156"/>
      <c r="E292" s="156"/>
      <c r="F292" s="156"/>
      <c r="G292" s="156"/>
      <c r="H292" s="157">
        <v>4.7E-2</v>
      </c>
      <c r="I292" s="157">
        <v>4.7E-2</v>
      </c>
      <c r="J292" s="157">
        <v>4.7E-2</v>
      </c>
      <c r="K292" s="157">
        <v>4.7E-2</v>
      </c>
      <c r="L292" s="158">
        <v>1.95E-2</v>
      </c>
      <c r="M292" s="158">
        <v>1.95E-2</v>
      </c>
      <c r="N292" s="158">
        <v>1.95E-2</v>
      </c>
      <c r="O292" s="158">
        <v>1.95E-2</v>
      </c>
      <c r="P292" s="157">
        <v>5.3999999999999999E-2</v>
      </c>
      <c r="Q292" s="157">
        <v>5.3999999999999999E-2</v>
      </c>
      <c r="R292" s="157">
        <v>5.3999999999999999E-2</v>
      </c>
      <c r="S292" s="157">
        <v>5.3999999999999999E-2</v>
      </c>
      <c r="T292" s="158">
        <v>2.18E-2</v>
      </c>
      <c r="U292" s="158">
        <v>2.18E-2</v>
      </c>
      <c r="V292" s="158">
        <v>2.18E-2</v>
      </c>
      <c r="W292" s="158">
        <v>2.18E-2</v>
      </c>
      <c r="X292" s="157">
        <v>5.6000000000000001E-2</v>
      </c>
      <c r="Y292" s="157">
        <v>5.6000000000000001E-2</v>
      </c>
      <c r="Z292" s="157">
        <v>5.6000000000000001E-2</v>
      </c>
      <c r="AA292" s="157">
        <v>5.6000000000000001E-2</v>
      </c>
      <c r="AB292" s="158">
        <v>2.1399999999999999E-2</v>
      </c>
      <c r="AC292" s="158">
        <v>2.1399999999999999E-2</v>
      </c>
      <c r="AD292" s="158">
        <v>2.1399999999999999E-2</v>
      </c>
      <c r="AE292" s="158">
        <v>2.1399999999999999E-2</v>
      </c>
      <c r="AF292" s="157">
        <v>6.2E-2</v>
      </c>
      <c r="AG292" s="157">
        <v>6.2E-2</v>
      </c>
      <c r="AH292" s="157">
        <v>6.2E-2</v>
      </c>
      <c r="AI292" s="157">
        <v>6.2E-2</v>
      </c>
      <c r="AJ292" s="158">
        <v>3.6600000000000001E-2</v>
      </c>
      <c r="AK292" s="158">
        <v>3.6600000000000001E-2</v>
      </c>
      <c r="AL292" s="158">
        <v>3.6600000000000001E-2</v>
      </c>
      <c r="AM292" s="158">
        <v>3.6600000000000001E-2</v>
      </c>
    </row>
    <row r="293" spans="3:39" ht="22.5" customHeight="1" x14ac:dyDescent="0.25">
      <c r="C293" s="156">
        <v>2022</v>
      </c>
      <c r="D293" s="156"/>
      <c r="E293" s="156"/>
      <c r="F293" s="156"/>
      <c r="G293" s="156"/>
      <c r="H293" s="157">
        <v>4.4999999999999998E-2</v>
      </c>
      <c r="I293" s="157">
        <v>4.4999999999999998E-2</v>
      </c>
      <c r="J293" s="157">
        <v>4.4999999999999998E-2</v>
      </c>
      <c r="K293" s="157">
        <v>4.4999999999999998E-2</v>
      </c>
      <c r="L293" s="158">
        <v>2.93E-2</v>
      </c>
      <c r="M293" s="158">
        <v>2.93E-2</v>
      </c>
      <c r="N293" s="158">
        <v>2.93E-2</v>
      </c>
      <c r="O293" s="158">
        <v>2.93E-2</v>
      </c>
      <c r="P293" s="157">
        <v>3.9E-2</v>
      </c>
      <c r="Q293" s="157">
        <v>3.9E-2</v>
      </c>
      <c r="R293" s="157">
        <v>3.9E-2</v>
      </c>
      <c r="S293" s="157">
        <v>3.9E-2</v>
      </c>
      <c r="T293" s="158">
        <v>1.9199999999999998E-2</v>
      </c>
      <c r="U293" s="158">
        <v>1.9199999999999998E-2</v>
      </c>
      <c r="V293" s="158">
        <v>1.9199999999999998E-2</v>
      </c>
      <c r="W293" s="158">
        <v>1.9199999999999998E-2</v>
      </c>
      <c r="X293" s="157">
        <v>3.4000000000000002E-2</v>
      </c>
      <c r="Y293" s="157">
        <v>3.4000000000000002E-2</v>
      </c>
      <c r="Z293" s="157">
        <v>3.4000000000000002E-2</v>
      </c>
      <c r="AA293" s="157">
        <v>3.4000000000000002E-2</v>
      </c>
      <c r="AB293" s="158">
        <v>8.8999999999999999E-3</v>
      </c>
      <c r="AC293" s="158">
        <v>8.8999999999999999E-3</v>
      </c>
      <c r="AD293" s="158">
        <v>8.8999999999999999E-3</v>
      </c>
      <c r="AE293" s="158">
        <v>8.8999999999999999E-3</v>
      </c>
      <c r="AF293" s="157">
        <v>3.5000000000000003E-2</v>
      </c>
      <c r="AG293" s="157">
        <v>3.5000000000000003E-2</v>
      </c>
      <c r="AH293" s="157">
        <v>3.5000000000000003E-2</v>
      </c>
      <c r="AI293" s="157">
        <v>3.5000000000000003E-2</v>
      </c>
      <c r="AJ293" s="158">
        <v>8.2000000000000007E-3</v>
      </c>
      <c r="AK293" s="158">
        <v>8.2000000000000007E-3</v>
      </c>
      <c r="AL293" s="158">
        <v>8.2000000000000007E-3</v>
      </c>
      <c r="AM293" s="158">
        <v>8.2000000000000007E-3</v>
      </c>
    </row>
  </sheetData>
  <mergeCells count="512">
    <mergeCell ref="AB290:AE290"/>
    <mergeCell ref="AF290:AI290"/>
    <mergeCell ref="AJ81:AN81"/>
    <mergeCell ref="AJ82:AN82"/>
    <mergeCell ref="AJ83:AN83"/>
    <mergeCell ref="AJ80:AN80"/>
    <mergeCell ref="A86:O87"/>
    <mergeCell ref="A88:O91"/>
    <mergeCell ref="P86:AD87"/>
    <mergeCell ref="P88:AD91"/>
    <mergeCell ref="AJ291:AM291"/>
    <mergeCell ref="C292:G292"/>
    <mergeCell ref="H292:K292"/>
    <mergeCell ref="L292:O292"/>
    <mergeCell ref="P292:S292"/>
    <mergeCell ref="T292:W292"/>
    <mergeCell ref="X292:AA292"/>
    <mergeCell ref="AB292:AE292"/>
    <mergeCell ref="AF292:AI292"/>
    <mergeCell ref="AJ292:AM292"/>
    <mergeCell ref="C293:G293"/>
    <mergeCell ref="H293:K293"/>
    <mergeCell ref="L293:O293"/>
    <mergeCell ref="P293:S293"/>
    <mergeCell ref="T293:W293"/>
    <mergeCell ref="X293:AA293"/>
    <mergeCell ref="AB293:AE293"/>
    <mergeCell ref="AF293:AI293"/>
    <mergeCell ref="AJ293:AM293"/>
    <mergeCell ref="C289:G289"/>
    <mergeCell ref="H289:K289"/>
    <mergeCell ref="L289:O289"/>
    <mergeCell ref="P289:S289"/>
    <mergeCell ref="T289:W289"/>
    <mergeCell ref="AJ290:AM290"/>
    <mergeCell ref="C291:G291"/>
    <mergeCell ref="H291:K291"/>
    <mergeCell ref="L291:O291"/>
    <mergeCell ref="P291:S291"/>
    <mergeCell ref="T291:W291"/>
    <mergeCell ref="X291:AA291"/>
    <mergeCell ref="AB291:AE291"/>
    <mergeCell ref="X289:AA289"/>
    <mergeCell ref="AB289:AE289"/>
    <mergeCell ref="AF289:AI289"/>
    <mergeCell ref="AJ289:AM289"/>
    <mergeCell ref="C290:G290"/>
    <mergeCell ref="H290:K290"/>
    <mergeCell ref="L290:O290"/>
    <mergeCell ref="P290:S290"/>
    <mergeCell ref="T290:W290"/>
    <mergeCell ref="X290:AA290"/>
    <mergeCell ref="AF291:AI291"/>
    <mergeCell ref="C286:AM286"/>
    <mergeCell ref="C287:G288"/>
    <mergeCell ref="H287:O287"/>
    <mergeCell ref="P287:W287"/>
    <mergeCell ref="X287:AE287"/>
    <mergeCell ref="AF287:AM287"/>
    <mergeCell ref="H288:K288"/>
    <mergeCell ref="L288:O288"/>
    <mergeCell ref="P288:S288"/>
    <mergeCell ref="T288:W288"/>
    <mergeCell ref="X288:AA288"/>
    <mergeCell ref="AB288:AE288"/>
    <mergeCell ref="AF288:AI288"/>
    <mergeCell ref="AJ288:AM288"/>
    <mergeCell ref="C284:G284"/>
    <mergeCell ref="H284:K284"/>
    <mergeCell ref="L284:O284"/>
    <mergeCell ref="P284:S284"/>
    <mergeCell ref="T284:W284"/>
    <mergeCell ref="X284:AA284"/>
    <mergeCell ref="AB284:AE284"/>
    <mergeCell ref="AF284:AI284"/>
    <mergeCell ref="AJ284:AM284"/>
    <mergeCell ref="AB282:AE282"/>
    <mergeCell ref="AF282:AI282"/>
    <mergeCell ref="AJ282:AM282"/>
    <mergeCell ref="C283:G283"/>
    <mergeCell ref="H283:K283"/>
    <mergeCell ref="L283:O283"/>
    <mergeCell ref="P283:S283"/>
    <mergeCell ref="T283:W283"/>
    <mergeCell ref="X283:AA283"/>
    <mergeCell ref="AB283:AE283"/>
    <mergeCell ref="C282:G282"/>
    <mergeCell ref="H282:K282"/>
    <mergeCell ref="L282:O282"/>
    <mergeCell ref="P282:S282"/>
    <mergeCell ref="T282:W282"/>
    <mergeCell ref="X282:AA282"/>
    <mergeCell ref="AF283:AI283"/>
    <mergeCell ref="AJ283:AM283"/>
    <mergeCell ref="AJ280:AM280"/>
    <mergeCell ref="C281:G281"/>
    <mergeCell ref="H281:K281"/>
    <mergeCell ref="L281:O281"/>
    <mergeCell ref="P281:S281"/>
    <mergeCell ref="T281:W281"/>
    <mergeCell ref="X281:AA281"/>
    <mergeCell ref="AB281:AE281"/>
    <mergeCell ref="AF281:AI281"/>
    <mergeCell ref="AJ281:AM281"/>
    <mergeCell ref="C280:G280"/>
    <mergeCell ref="H280:K280"/>
    <mergeCell ref="L280:O280"/>
    <mergeCell ref="P280:S280"/>
    <mergeCell ref="T280:W280"/>
    <mergeCell ref="X280:AA280"/>
    <mergeCell ref="AB280:AE280"/>
    <mergeCell ref="AF280:AI280"/>
    <mergeCell ref="H279:K279"/>
    <mergeCell ref="L279:O279"/>
    <mergeCell ref="P279:S279"/>
    <mergeCell ref="T279:W279"/>
    <mergeCell ref="X279:AA279"/>
    <mergeCell ref="AB279:AE279"/>
    <mergeCell ref="AF275:AH275"/>
    <mergeCell ref="AI275:AK275"/>
    <mergeCell ref="AL275:AN275"/>
    <mergeCell ref="AO275:AQ275"/>
    <mergeCell ref="C277:AM277"/>
    <mergeCell ref="C278:G279"/>
    <mergeCell ref="H278:O278"/>
    <mergeCell ref="P278:W278"/>
    <mergeCell ref="X278:AE278"/>
    <mergeCell ref="AF278:AM278"/>
    <mergeCell ref="AF279:AI279"/>
    <mergeCell ref="AJ279:AM279"/>
    <mergeCell ref="C275:G275"/>
    <mergeCell ref="H275:J275"/>
    <mergeCell ref="K275:M275"/>
    <mergeCell ref="N275:P275"/>
    <mergeCell ref="Q275:S275"/>
    <mergeCell ref="T275:V275"/>
    <mergeCell ref="W275:Y275"/>
    <mergeCell ref="Z275:AB275"/>
    <mergeCell ref="AC275:AE275"/>
    <mergeCell ref="AL273:AN273"/>
    <mergeCell ref="AO273:AQ273"/>
    <mergeCell ref="C274:G274"/>
    <mergeCell ref="H274:J274"/>
    <mergeCell ref="K274:M274"/>
    <mergeCell ref="N274:P274"/>
    <mergeCell ref="Q274:S274"/>
    <mergeCell ref="T274:V274"/>
    <mergeCell ref="AO274:AQ274"/>
    <mergeCell ref="W274:Y274"/>
    <mergeCell ref="Z274:AB274"/>
    <mergeCell ref="AC274:AE274"/>
    <mergeCell ref="AF274:AH274"/>
    <mergeCell ref="AI274:AK274"/>
    <mergeCell ref="AL274:AN274"/>
    <mergeCell ref="AO272:AQ272"/>
    <mergeCell ref="C273:G273"/>
    <mergeCell ref="H273:J273"/>
    <mergeCell ref="K273:M273"/>
    <mergeCell ref="N273:P273"/>
    <mergeCell ref="Q273:S273"/>
    <mergeCell ref="T273:V273"/>
    <mergeCell ref="W273:Y273"/>
    <mergeCell ref="Z273:AB273"/>
    <mergeCell ref="AC273:AE273"/>
    <mergeCell ref="W272:Y272"/>
    <mergeCell ref="Z272:AB272"/>
    <mergeCell ref="AC272:AE272"/>
    <mergeCell ref="AF272:AH272"/>
    <mergeCell ref="AI272:AK272"/>
    <mergeCell ref="AL272:AN272"/>
    <mergeCell ref="C272:G272"/>
    <mergeCell ref="H272:J272"/>
    <mergeCell ref="K272:M272"/>
    <mergeCell ref="N272:P272"/>
    <mergeCell ref="Q272:S272"/>
    <mergeCell ref="T272:V272"/>
    <mergeCell ref="AF273:AH273"/>
    <mergeCell ref="AI273:AK273"/>
    <mergeCell ref="Z271:AB271"/>
    <mergeCell ref="AC271:AE271"/>
    <mergeCell ref="AF271:AH271"/>
    <mergeCell ref="AI271:AK271"/>
    <mergeCell ref="AL271:AN271"/>
    <mergeCell ref="AO271:AQ271"/>
    <mergeCell ref="AI270:AK270"/>
    <mergeCell ref="AL270:AN270"/>
    <mergeCell ref="AO270:AQ270"/>
    <mergeCell ref="Z270:AB270"/>
    <mergeCell ref="AC270:AE270"/>
    <mergeCell ref="AF270:AH270"/>
    <mergeCell ref="C271:G271"/>
    <mergeCell ref="H271:J271"/>
    <mergeCell ref="K271:M271"/>
    <mergeCell ref="N271:P271"/>
    <mergeCell ref="Q271:S271"/>
    <mergeCell ref="T271:V271"/>
    <mergeCell ref="W271:Y271"/>
    <mergeCell ref="Q270:S270"/>
    <mergeCell ref="T270:V270"/>
    <mergeCell ref="W270:Y270"/>
    <mergeCell ref="C268:AQ268"/>
    <mergeCell ref="C269:G270"/>
    <mergeCell ref="H269:P269"/>
    <mergeCell ref="Q269:Y269"/>
    <mergeCell ref="Z269:AH269"/>
    <mergeCell ref="AJ269:AQ269"/>
    <mergeCell ref="H270:J270"/>
    <mergeCell ref="K270:M270"/>
    <mergeCell ref="N270:P270"/>
    <mergeCell ref="AL265:AN265"/>
    <mergeCell ref="AO265:AQ265"/>
    <mergeCell ref="C266:G266"/>
    <mergeCell ref="H266:J266"/>
    <mergeCell ref="K266:M266"/>
    <mergeCell ref="N266:P266"/>
    <mergeCell ref="Q266:S266"/>
    <mergeCell ref="T266:V266"/>
    <mergeCell ref="AO266:AQ266"/>
    <mergeCell ref="W266:Y266"/>
    <mergeCell ref="Z266:AB266"/>
    <mergeCell ref="AC266:AE266"/>
    <mergeCell ref="AF266:AH266"/>
    <mergeCell ref="AI266:AK266"/>
    <mergeCell ref="AL266:AN266"/>
    <mergeCell ref="C264:G264"/>
    <mergeCell ref="H264:J264"/>
    <mergeCell ref="K264:M264"/>
    <mergeCell ref="N264:P264"/>
    <mergeCell ref="Q264:S264"/>
    <mergeCell ref="T264:V264"/>
    <mergeCell ref="AO264:AQ264"/>
    <mergeCell ref="C265:G265"/>
    <mergeCell ref="H265:J265"/>
    <mergeCell ref="K265:M265"/>
    <mergeCell ref="N265:P265"/>
    <mergeCell ref="Q265:S265"/>
    <mergeCell ref="T265:V265"/>
    <mergeCell ref="W265:Y265"/>
    <mergeCell ref="Z265:AB265"/>
    <mergeCell ref="AC265:AE265"/>
    <mergeCell ref="W264:Y264"/>
    <mergeCell ref="Z264:AB264"/>
    <mergeCell ref="AC264:AE264"/>
    <mergeCell ref="AF264:AH264"/>
    <mergeCell ref="AI264:AK264"/>
    <mergeCell ref="AL264:AN264"/>
    <mergeCell ref="AF265:AH265"/>
    <mergeCell ref="AI265:AK265"/>
    <mergeCell ref="AO262:AQ262"/>
    <mergeCell ref="C263:G263"/>
    <mergeCell ref="H263:J263"/>
    <mergeCell ref="K263:M263"/>
    <mergeCell ref="N263:P263"/>
    <mergeCell ref="Q263:S263"/>
    <mergeCell ref="T263:V263"/>
    <mergeCell ref="W263:Y263"/>
    <mergeCell ref="Z263:AB263"/>
    <mergeCell ref="AC263:AE263"/>
    <mergeCell ref="W262:Y262"/>
    <mergeCell ref="Z262:AB262"/>
    <mergeCell ref="AC262:AE262"/>
    <mergeCell ref="AF262:AH262"/>
    <mergeCell ref="AI262:AK262"/>
    <mergeCell ref="AL262:AN262"/>
    <mergeCell ref="AF263:AH263"/>
    <mergeCell ref="AI263:AK263"/>
    <mergeCell ref="AL263:AN263"/>
    <mergeCell ref="AO263:AQ263"/>
    <mergeCell ref="C262:G262"/>
    <mergeCell ref="H262:J262"/>
    <mergeCell ref="K262:M262"/>
    <mergeCell ref="N262:P262"/>
    <mergeCell ref="Q262:S262"/>
    <mergeCell ref="T262:V262"/>
    <mergeCell ref="N261:P261"/>
    <mergeCell ref="Q261:S261"/>
    <mergeCell ref="T261:V261"/>
    <mergeCell ref="Z83:AD83"/>
    <mergeCell ref="AO83:AS83"/>
    <mergeCell ref="C259:AQ259"/>
    <mergeCell ref="C260:G261"/>
    <mergeCell ref="H260:P260"/>
    <mergeCell ref="Q260:Y260"/>
    <mergeCell ref="Z260:AH260"/>
    <mergeCell ref="AJ260:AQ260"/>
    <mergeCell ref="H261:J261"/>
    <mergeCell ref="K261:M261"/>
    <mergeCell ref="A83:J83"/>
    <mergeCell ref="K83:O83"/>
    <mergeCell ref="U83:Y83"/>
    <mergeCell ref="P83:T83"/>
    <mergeCell ref="AE83:AI83"/>
    <mergeCell ref="AF261:AH261"/>
    <mergeCell ref="AI261:AK261"/>
    <mergeCell ref="AL261:AN261"/>
    <mergeCell ref="AO261:AQ261"/>
    <mergeCell ref="W261:Y261"/>
    <mergeCell ref="Z261:AB261"/>
    <mergeCell ref="AC261:AE261"/>
    <mergeCell ref="Z81:AD81"/>
    <mergeCell ref="AO81:AS81"/>
    <mergeCell ref="A82:J82"/>
    <mergeCell ref="K82:O82"/>
    <mergeCell ref="U82:Y82"/>
    <mergeCell ref="P82:T82"/>
    <mergeCell ref="AE82:AI82"/>
    <mergeCell ref="Z82:AD82"/>
    <mergeCell ref="AO82:AS82"/>
    <mergeCell ref="A81:J81"/>
    <mergeCell ref="K81:O81"/>
    <mergeCell ref="U81:Y81"/>
    <mergeCell ref="P81:T81"/>
    <mergeCell ref="AE81:AI81"/>
    <mergeCell ref="AJ79:AN79"/>
    <mergeCell ref="AO79:AS79"/>
    <mergeCell ref="A80:J80"/>
    <mergeCell ref="K80:O80"/>
    <mergeCell ref="U80:Y80"/>
    <mergeCell ref="P80:T80"/>
    <mergeCell ref="AE80:AI80"/>
    <mergeCell ref="Z80:AD80"/>
    <mergeCell ref="AO80:AS80"/>
    <mergeCell ref="A79:J79"/>
    <mergeCell ref="K79:O79"/>
    <mergeCell ref="P79:T79"/>
    <mergeCell ref="U79:Y79"/>
    <mergeCell ref="Z79:AD79"/>
    <mergeCell ref="AE79:AI79"/>
    <mergeCell ref="A77:J78"/>
    <mergeCell ref="K77:AS77"/>
    <mergeCell ref="K78:O78"/>
    <mergeCell ref="P78:Y78"/>
    <mergeCell ref="Z78:AI78"/>
    <mergeCell ref="AJ78:AS78"/>
    <mergeCell ref="I62:W62"/>
    <mergeCell ref="X62:AA62"/>
    <mergeCell ref="AB62:AE62"/>
    <mergeCell ref="AF62:AJ62"/>
    <mergeCell ref="I63:W63"/>
    <mergeCell ref="X63:AA63"/>
    <mergeCell ref="AB63:AE63"/>
    <mergeCell ref="AF63:AJ63"/>
    <mergeCell ref="I60:W60"/>
    <mergeCell ref="X60:AA60"/>
    <mergeCell ref="AB60:AE60"/>
    <mergeCell ref="AF60:AJ60"/>
    <mergeCell ref="I61:W61"/>
    <mergeCell ref="X61:AA61"/>
    <mergeCell ref="AB61:AE61"/>
    <mergeCell ref="AF61:AJ61"/>
    <mergeCell ref="E56:Y56"/>
    <mergeCell ref="Z56:AF56"/>
    <mergeCell ref="I59:W59"/>
    <mergeCell ref="X59:AA59"/>
    <mergeCell ref="AB59:AE59"/>
    <mergeCell ref="AF59:AJ59"/>
    <mergeCell ref="I54:W54"/>
    <mergeCell ref="X54:AA54"/>
    <mergeCell ref="AB54:AE54"/>
    <mergeCell ref="AF54:AJ54"/>
    <mergeCell ref="I55:W55"/>
    <mergeCell ref="X55:AA55"/>
    <mergeCell ref="AB55:AE55"/>
    <mergeCell ref="AF55:AJ55"/>
    <mergeCell ref="I51:W51"/>
    <mergeCell ref="X51:AA51"/>
    <mergeCell ref="AB51:AE51"/>
    <mergeCell ref="AF51:AJ51"/>
    <mergeCell ref="I53:W53"/>
    <mergeCell ref="X53:AA53"/>
    <mergeCell ref="AB53:AE53"/>
    <mergeCell ref="AF53:AJ53"/>
    <mergeCell ref="I49:W49"/>
    <mergeCell ref="X49:AA49"/>
    <mergeCell ref="AB49:AE49"/>
    <mergeCell ref="AF49:AJ49"/>
    <mergeCell ref="I50:W50"/>
    <mergeCell ref="X50:AA50"/>
    <mergeCell ref="AB50:AE50"/>
    <mergeCell ref="AF50:AJ50"/>
    <mergeCell ref="I47:W47"/>
    <mergeCell ref="X47:AA47"/>
    <mergeCell ref="AB47:AE47"/>
    <mergeCell ref="AF47:AJ47"/>
    <mergeCell ref="I48:W48"/>
    <mergeCell ref="X48:AA48"/>
    <mergeCell ref="AB48:AE48"/>
    <mergeCell ref="AF48:AJ48"/>
    <mergeCell ref="I44:W44"/>
    <mergeCell ref="X44:AA44"/>
    <mergeCell ref="AB44:AE44"/>
    <mergeCell ref="AF44:AJ44"/>
    <mergeCell ref="I45:W45"/>
    <mergeCell ref="X45:AA45"/>
    <mergeCell ref="AB45:AE45"/>
    <mergeCell ref="AF45:AJ45"/>
    <mergeCell ref="I42:W42"/>
    <mergeCell ref="X42:AA42"/>
    <mergeCell ref="AB42:AE42"/>
    <mergeCell ref="AF42:AJ42"/>
    <mergeCell ref="I43:W43"/>
    <mergeCell ref="X43:AA43"/>
    <mergeCell ref="AB43:AE43"/>
    <mergeCell ref="AF43:AJ43"/>
    <mergeCell ref="X40:AA40"/>
    <mergeCell ref="AB40:AE40"/>
    <mergeCell ref="AF40:AJ40"/>
    <mergeCell ref="I41:W41"/>
    <mergeCell ref="X41:AA41"/>
    <mergeCell ref="AB41:AE41"/>
    <mergeCell ref="AF41:AJ41"/>
    <mergeCell ref="B34:G34"/>
    <mergeCell ref="H34:P34"/>
    <mergeCell ref="Q34:Z34"/>
    <mergeCell ref="AA34:AJ34"/>
    <mergeCell ref="B36:G36"/>
    <mergeCell ref="H36:P36"/>
    <mergeCell ref="Q36:Z36"/>
    <mergeCell ref="AA36:AJ36"/>
    <mergeCell ref="B35:G35"/>
    <mergeCell ref="H35:P35"/>
    <mergeCell ref="Q35:Z35"/>
    <mergeCell ref="AA35:AJ35"/>
    <mergeCell ref="B32:G32"/>
    <mergeCell ref="H32:P32"/>
    <mergeCell ref="Q32:Z32"/>
    <mergeCell ref="AA32:AJ32"/>
    <mergeCell ref="B33:G33"/>
    <mergeCell ref="H33:P33"/>
    <mergeCell ref="Q33:Z33"/>
    <mergeCell ref="AA33:AJ33"/>
    <mergeCell ref="B30:G30"/>
    <mergeCell ref="H30:P30"/>
    <mergeCell ref="Q30:Z30"/>
    <mergeCell ref="AA30:AJ30"/>
    <mergeCell ref="B31:G31"/>
    <mergeCell ref="H31:P31"/>
    <mergeCell ref="Q31:Z31"/>
    <mergeCell ref="AA31:AJ31"/>
    <mergeCell ref="I27:S27"/>
    <mergeCell ref="T27:Y27"/>
    <mergeCell ref="Z27:AE27"/>
    <mergeCell ref="AF27:AJ27"/>
    <mergeCell ref="B29:G29"/>
    <mergeCell ref="H29:P29"/>
    <mergeCell ref="Q29:Z29"/>
    <mergeCell ref="AA29:AJ29"/>
    <mergeCell ref="I25:S25"/>
    <mergeCell ref="T25:Y25"/>
    <mergeCell ref="Z25:AE25"/>
    <mergeCell ref="AF25:AJ25"/>
    <mergeCell ref="I26:S26"/>
    <mergeCell ref="T26:Y26"/>
    <mergeCell ref="Z26:AE26"/>
    <mergeCell ref="AF26:AJ26"/>
    <mergeCell ref="AG19:AJ19"/>
    <mergeCell ref="AK19:AN19"/>
    <mergeCell ref="I24:S24"/>
    <mergeCell ref="T24:Y24"/>
    <mergeCell ref="Z24:AE24"/>
    <mergeCell ref="AF24:AJ24"/>
    <mergeCell ref="B19:L19"/>
    <mergeCell ref="M19:P19"/>
    <mergeCell ref="Q19:T19"/>
    <mergeCell ref="U19:X19"/>
    <mergeCell ref="Y19:AB19"/>
    <mergeCell ref="AC19:AF19"/>
    <mergeCell ref="AG17:AJ17"/>
    <mergeCell ref="AK17:AN17"/>
    <mergeCell ref="B18:L18"/>
    <mergeCell ref="M18:P18"/>
    <mergeCell ref="Q18:T18"/>
    <mergeCell ref="U18:X18"/>
    <mergeCell ref="Y18:AB18"/>
    <mergeCell ref="AC18:AF18"/>
    <mergeCell ref="AG18:AJ18"/>
    <mergeCell ref="AK18:AN18"/>
    <mergeCell ref="B17:L17"/>
    <mergeCell ref="M17:P17"/>
    <mergeCell ref="Q17:T17"/>
    <mergeCell ref="U17:X17"/>
    <mergeCell ref="Y17:AB17"/>
    <mergeCell ref="AC17:AF17"/>
    <mergeCell ref="AG15:AJ15"/>
    <mergeCell ref="AK15:AN15"/>
    <mergeCell ref="B16:L16"/>
    <mergeCell ref="M16:P16"/>
    <mergeCell ref="Q16:T16"/>
    <mergeCell ref="U16:X16"/>
    <mergeCell ref="Y16:AB16"/>
    <mergeCell ref="AC16:AF16"/>
    <mergeCell ref="AG16:AJ16"/>
    <mergeCell ref="AK16:AN16"/>
    <mergeCell ref="B15:L15"/>
    <mergeCell ref="M15:P15"/>
    <mergeCell ref="Q15:T15"/>
    <mergeCell ref="U15:X15"/>
    <mergeCell ref="Y15:AB15"/>
    <mergeCell ref="AC15:AF15"/>
    <mergeCell ref="A8:AZ8"/>
    <mergeCell ref="N10:S10"/>
    <mergeCell ref="X10:AC10"/>
    <mergeCell ref="AH10:AM10"/>
    <mergeCell ref="N11:S11"/>
    <mergeCell ref="X11:AC11"/>
    <mergeCell ref="AH11:AM11"/>
    <mergeCell ref="A1:AO2"/>
    <mergeCell ref="A3:AO3"/>
    <mergeCell ref="P5:AG5"/>
    <mergeCell ref="AP5:AV5"/>
    <mergeCell ref="P6:AG6"/>
    <mergeCell ref="AP6:AV6"/>
  </mergeCells>
  <pageMargins left="0.7" right="0.7" top="0.75" bottom="0.75" header="0.3" footer="0.3"/>
  <pageSetup paperSize="9" scale="68" orientation="portrait" r:id="rId1"/>
  <rowBreaks count="8" manualBreakCount="8">
    <brk id="37" max="16383" man="1"/>
    <brk id="74" max="16383" man="1"/>
    <brk id="112" max="16383" man="1"/>
    <brk id="144" max="16383" man="1"/>
    <brk id="178" max="16383" man="1"/>
    <brk id="205" max="16383" man="1"/>
    <brk id="225" max="16383" man="1"/>
    <brk id="257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4762D-5F4F-4ED2-A36E-84A5708FFD5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2430B-54C3-4706-9366-F5F17204EAE9}">
  <dimension ref="A1:AJ93"/>
  <sheetViews>
    <sheetView zoomScale="125" zoomScaleNormal="125" workbookViewId="0">
      <selection activeCell="AH27" sqref="AH27"/>
    </sheetView>
  </sheetViews>
  <sheetFormatPr baseColWidth="10" defaultRowHeight="15" x14ac:dyDescent="0.25"/>
  <cols>
    <col min="1" max="38" width="2.7109375" customWidth="1"/>
    <col min="44" max="57" width="6.28515625" customWidth="1"/>
  </cols>
  <sheetData>
    <row r="1" spans="1:35" ht="15" customHeight="1" x14ac:dyDescent="0.25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</row>
    <row r="2" spans="1:35" ht="1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</row>
    <row r="3" spans="1:35" x14ac:dyDescent="0.25">
      <c r="A3" s="36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</row>
    <row r="5" spans="1:35" ht="17.25" customHeight="1" x14ac:dyDescent="0.25">
      <c r="J5" s="37" t="s">
        <v>1</v>
      </c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AC5" s="36" t="s">
        <v>3</v>
      </c>
      <c r="AD5" s="36"/>
      <c r="AE5" s="36"/>
      <c r="AF5" s="36"/>
      <c r="AG5" s="36"/>
      <c r="AH5" s="36"/>
      <c r="AI5" s="12"/>
    </row>
    <row r="6" spans="1:35" ht="17.25" customHeight="1" x14ac:dyDescent="0.25">
      <c r="J6" s="37" t="s">
        <v>2</v>
      </c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AC6" s="38">
        <v>46053</v>
      </c>
      <c r="AD6" s="38"/>
      <c r="AE6" s="38"/>
      <c r="AF6" s="38"/>
      <c r="AG6" s="38"/>
      <c r="AH6" s="38"/>
    </row>
    <row r="8" spans="1:35" ht="21" customHeight="1" x14ac:dyDescent="0.35">
      <c r="A8" s="28" t="s">
        <v>25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</row>
    <row r="9" spans="1:35" ht="10.5" customHeight="1" thickBot="1" x14ac:dyDescent="0.4">
      <c r="A9" s="4"/>
    </row>
    <row r="10" spans="1:35" ht="19.5" customHeight="1" thickBot="1" x14ac:dyDescent="0.4">
      <c r="A10" s="4"/>
      <c r="G10" s="29" t="s">
        <v>21</v>
      </c>
      <c r="H10" s="30"/>
      <c r="I10" s="30"/>
      <c r="J10" s="30"/>
      <c r="K10" s="30"/>
      <c r="L10" s="31"/>
      <c r="O10" s="29" t="s">
        <v>22</v>
      </c>
      <c r="P10" s="30"/>
      <c r="Q10" s="30"/>
      <c r="R10" s="30"/>
      <c r="S10" s="30"/>
      <c r="T10" s="31"/>
      <c r="W10" s="29" t="s">
        <v>23</v>
      </c>
      <c r="X10" s="30"/>
      <c r="Y10" s="30"/>
      <c r="Z10" s="30"/>
      <c r="AA10" s="30"/>
      <c r="AB10" s="31"/>
    </row>
    <row r="11" spans="1:35" ht="19.5" customHeight="1" thickBot="1" x14ac:dyDescent="0.4">
      <c r="A11" s="4"/>
      <c r="C11" s="5"/>
      <c r="D11" s="5"/>
      <c r="E11" s="5"/>
      <c r="G11" s="29">
        <v>106</v>
      </c>
      <c r="H11" s="30"/>
      <c r="I11" s="30"/>
      <c r="J11" s="30"/>
      <c r="K11" s="30"/>
      <c r="L11" s="31"/>
      <c r="M11" s="5"/>
      <c r="N11" s="5"/>
      <c r="O11" s="29">
        <v>50</v>
      </c>
      <c r="P11" s="30"/>
      <c r="Q11" s="30"/>
      <c r="R11" s="30"/>
      <c r="S11" s="30"/>
      <c r="T11" s="31"/>
      <c r="U11" s="5"/>
      <c r="V11" s="5"/>
      <c r="W11" s="29">
        <v>156</v>
      </c>
      <c r="X11" s="30"/>
      <c r="Y11" s="30"/>
      <c r="Z11" s="30"/>
      <c r="AA11" s="30"/>
      <c r="AB11" s="31"/>
    </row>
    <row r="14" spans="1:35" ht="21" x14ac:dyDescent="0.35">
      <c r="A14" s="4" t="s">
        <v>7</v>
      </c>
      <c r="B14" s="2"/>
      <c r="C14" s="2"/>
      <c r="D14" s="2"/>
      <c r="E14" s="2"/>
      <c r="F14" s="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6" spans="1:35" x14ac:dyDescent="0.25">
      <c r="F16" s="3"/>
      <c r="G16" s="3"/>
      <c r="H16" s="3"/>
      <c r="I16" s="3"/>
      <c r="J16" s="3"/>
    </row>
    <row r="17" spans="1:32" x14ac:dyDescent="0.25">
      <c r="F17" s="3"/>
      <c r="G17" s="3"/>
      <c r="H17" s="3"/>
      <c r="I17" s="3"/>
      <c r="J17" s="3"/>
    </row>
    <row r="18" spans="1:32" x14ac:dyDescent="0.25">
      <c r="F18" s="3"/>
      <c r="G18" s="3"/>
      <c r="H18" s="3"/>
      <c r="I18" s="3"/>
      <c r="J18" s="3"/>
    </row>
    <row r="19" spans="1:32" x14ac:dyDescent="0.25">
      <c r="F19" s="3"/>
      <c r="G19" s="3"/>
      <c r="H19" s="3"/>
      <c r="I19" s="3"/>
      <c r="J19" s="3"/>
    </row>
    <row r="20" spans="1:32" x14ac:dyDescent="0.25">
      <c r="F20" s="3"/>
      <c r="G20" s="3"/>
      <c r="H20" s="3"/>
      <c r="I20" s="3"/>
      <c r="J20" s="3"/>
    </row>
    <row r="23" spans="1:32" ht="21" x14ac:dyDescent="0.35">
      <c r="A23" s="4" t="s">
        <v>30</v>
      </c>
    </row>
    <row r="24" spans="1:32" ht="7.5" customHeight="1" thickBot="1" x14ac:dyDescent="0.3"/>
    <row r="25" spans="1:32" s="6" customFormat="1" ht="20.25" customHeight="1" thickBot="1" x14ac:dyDescent="0.3">
      <c r="E25" s="200" t="s">
        <v>5</v>
      </c>
      <c r="F25" s="200"/>
      <c r="G25" s="200"/>
      <c r="H25" s="200"/>
      <c r="I25" s="200"/>
      <c r="J25" s="200"/>
      <c r="K25" s="200"/>
      <c r="L25" s="200"/>
      <c r="M25" s="200"/>
      <c r="N25" s="200"/>
      <c r="O25" s="200"/>
      <c r="P25" s="200">
        <v>2025</v>
      </c>
      <c r="Q25" s="200"/>
      <c r="R25" s="200"/>
      <c r="S25" s="200"/>
      <c r="T25" s="200"/>
      <c r="U25" s="200"/>
      <c r="V25" s="200">
        <v>2024</v>
      </c>
      <c r="W25" s="200"/>
      <c r="X25" s="200"/>
      <c r="Y25" s="200"/>
      <c r="Z25" s="200"/>
      <c r="AA25" s="200"/>
      <c r="AB25" s="200" t="s">
        <v>4</v>
      </c>
      <c r="AC25" s="200"/>
      <c r="AD25" s="200"/>
      <c r="AE25" s="200"/>
      <c r="AF25" s="200"/>
    </row>
    <row r="26" spans="1:32" s="6" customFormat="1" ht="20.25" customHeight="1" thickBot="1" x14ac:dyDescent="0.3">
      <c r="E26" s="202" t="s">
        <v>6</v>
      </c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197">
        <v>4.8800000000000003E-2</v>
      </c>
      <c r="Q26" s="197"/>
      <c r="R26" s="197"/>
      <c r="S26" s="197"/>
      <c r="T26" s="197"/>
      <c r="U26" s="197"/>
      <c r="V26" s="197">
        <v>5.1200000000000002E-2</v>
      </c>
      <c r="W26" s="197"/>
      <c r="X26" s="197"/>
      <c r="Y26" s="197"/>
      <c r="Z26" s="197"/>
      <c r="AA26" s="197"/>
      <c r="AB26" s="198">
        <f>((P26-V26)/V26)</f>
        <v>-4.6874999999999986E-2</v>
      </c>
      <c r="AC26" s="198"/>
      <c r="AD26" s="198"/>
      <c r="AE26" s="198"/>
      <c r="AF26" s="198"/>
    </row>
    <row r="27" spans="1:32" s="6" customFormat="1" ht="20.25" customHeight="1" thickBot="1" x14ac:dyDescent="0.3">
      <c r="E27" s="90" t="s">
        <v>18</v>
      </c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199">
        <v>115886.53</v>
      </c>
      <c r="Q27" s="199"/>
      <c r="R27" s="199"/>
      <c r="S27" s="199"/>
      <c r="T27" s="199"/>
      <c r="U27" s="199"/>
      <c r="V27" s="199">
        <v>84472.58</v>
      </c>
      <c r="W27" s="199"/>
      <c r="X27" s="199"/>
      <c r="Y27" s="199"/>
      <c r="Z27" s="199"/>
      <c r="AA27" s="199"/>
      <c r="AB27" s="201">
        <f>((P27-V27)/V27)</f>
        <v>0.37188339695555644</v>
      </c>
      <c r="AC27" s="201"/>
      <c r="AD27" s="201"/>
      <c r="AE27" s="201"/>
      <c r="AF27" s="201"/>
    </row>
    <row r="29" spans="1:32" ht="21" x14ac:dyDescent="0.35">
      <c r="A29" s="4" t="s">
        <v>29</v>
      </c>
    </row>
    <row r="30" spans="1:32" ht="7.5" customHeight="1" thickBot="1" x14ac:dyDescent="0.3"/>
    <row r="31" spans="1:32" ht="15.75" thickBot="1" x14ac:dyDescent="0.3">
      <c r="E31" s="10" t="s">
        <v>12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89" t="s">
        <v>21</v>
      </c>
      <c r="U31" s="89"/>
      <c r="V31" s="89"/>
      <c r="W31" s="89"/>
      <c r="X31" s="89" t="s">
        <v>22</v>
      </c>
      <c r="Y31" s="89"/>
      <c r="Z31" s="89"/>
      <c r="AA31" s="89"/>
      <c r="AB31" s="89" t="s">
        <v>23</v>
      </c>
      <c r="AC31" s="89"/>
      <c r="AD31" s="89"/>
      <c r="AE31" s="89"/>
      <c r="AF31" s="89"/>
    </row>
    <row r="32" spans="1:32" ht="15.75" thickBot="1" x14ac:dyDescent="0.3">
      <c r="E32" s="90" t="s">
        <v>9</v>
      </c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1">
        <v>28</v>
      </c>
      <c r="U32" s="91"/>
      <c r="V32" s="91"/>
      <c r="W32" s="91"/>
      <c r="X32" s="91">
        <v>18</v>
      </c>
      <c r="Y32" s="91"/>
      <c r="Z32" s="91"/>
      <c r="AA32" s="91"/>
      <c r="AB32" s="92">
        <f>+T32+X32</f>
        <v>46</v>
      </c>
      <c r="AC32" s="93"/>
      <c r="AD32" s="93"/>
      <c r="AE32" s="93"/>
      <c r="AF32" s="94"/>
    </row>
    <row r="33" spans="1:32" ht="15.75" thickBot="1" x14ac:dyDescent="0.3">
      <c r="E33" s="90" t="s">
        <v>8</v>
      </c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1">
        <f>+T32-T34</f>
        <v>25</v>
      </c>
      <c r="U33" s="91"/>
      <c r="V33" s="91"/>
      <c r="W33" s="91"/>
      <c r="X33" s="91">
        <v>16</v>
      </c>
      <c r="Y33" s="91"/>
      <c r="Z33" s="91"/>
      <c r="AA33" s="91"/>
      <c r="AB33" s="92">
        <f>+T33+X33</f>
        <v>41</v>
      </c>
      <c r="AC33" s="93"/>
      <c r="AD33" s="93"/>
      <c r="AE33" s="93"/>
      <c r="AF33" s="94"/>
    </row>
    <row r="34" spans="1:32" ht="15.75" thickBot="1" x14ac:dyDescent="0.3">
      <c r="E34" s="90" t="s">
        <v>10</v>
      </c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1">
        <v>3</v>
      </c>
      <c r="U34" s="91"/>
      <c r="V34" s="91"/>
      <c r="W34" s="91"/>
      <c r="X34" s="91">
        <v>2</v>
      </c>
      <c r="Y34" s="91"/>
      <c r="Z34" s="91"/>
      <c r="AA34" s="91"/>
      <c r="AB34" s="92">
        <f>+T34+X34</f>
        <v>5</v>
      </c>
      <c r="AC34" s="93"/>
      <c r="AD34" s="93"/>
      <c r="AE34" s="93"/>
      <c r="AF34" s="94"/>
    </row>
    <row r="35" spans="1:32" ht="15.75" thickBot="1" x14ac:dyDescent="0.3">
      <c r="E35" s="90" t="s">
        <v>11</v>
      </c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1">
        <v>1936</v>
      </c>
      <c r="U35" s="91"/>
      <c r="V35" s="91"/>
      <c r="W35" s="91"/>
      <c r="X35" s="91">
        <v>884</v>
      </c>
      <c r="Y35" s="91"/>
      <c r="Z35" s="91"/>
      <c r="AA35" s="91"/>
      <c r="AB35" s="92">
        <f>+T35+X35</f>
        <v>2820</v>
      </c>
      <c r="AC35" s="93"/>
      <c r="AD35" s="93"/>
      <c r="AE35" s="93"/>
      <c r="AF35" s="94"/>
    </row>
    <row r="36" spans="1:32" ht="15.75" thickBot="1" x14ac:dyDescent="0.3">
      <c r="E36" s="90" t="s">
        <v>19</v>
      </c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5">
        <v>83434.38</v>
      </c>
      <c r="U36" s="95"/>
      <c r="V36" s="95"/>
      <c r="W36" s="95"/>
      <c r="X36" s="95">
        <v>32502.76</v>
      </c>
      <c r="Y36" s="95"/>
      <c r="Z36" s="95"/>
      <c r="AA36" s="95"/>
      <c r="AB36" s="96">
        <f>+T36+X36</f>
        <v>115937.14</v>
      </c>
      <c r="AC36" s="97"/>
      <c r="AD36" s="97"/>
      <c r="AE36" s="97"/>
      <c r="AF36" s="98"/>
    </row>
    <row r="37" spans="1:32" ht="15.75" thickBot="1" x14ac:dyDescent="0.3"/>
    <row r="38" spans="1:32" ht="15.75" thickBot="1" x14ac:dyDescent="0.3">
      <c r="E38" s="110" t="s">
        <v>13</v>
      </c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2"/>
      <c r="T38" s="89" t="s">
        <v>21</v>
      </c>
      <c r="U38" s="89"/>
      <c r="V38" s="89"/>
      <c r="W38" s="89"/>
      <c r="X38" s="89" t="s">
        <v>22</v>
      </c>
      <c r="Y38" s="89"/>
      <c r="Z38" s="89"/>
      <c r="AA38" s="89"/>
      <c r="AB38" s="89" t="s">
        <v>23</v>
      </c>
      <c r="AC38" s="89"/>
      <c r="AD38" s="89"/>
      <c r="AE38" s="89"/>
      <c r="AF38" s="89"/>
    </row>
    <row r="39" spans="1:32" ht="15.75" thickBot="1" x14ac:dyDescent="0.3">
      <c r="E39" s="99" t="s">
        <v>14</v>
      </c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1"/>
      <c r="T39" s="102">
        <v>0</v>
      </c>
      <c r="U39" s="102"/>
      <c r="V39" s="102"/>
      <c r="W39" s="102"/>
      <c r="X39" s="102">
        <v>0</v>
      </c>
      <c r="Y39" s="102"/>
      <c r="Z39" s="102"/>
      <c r="AA39" s="102"/>
      <c r="AB39" s="103">
        <v>0</v>
      </c>
      <c r="AC39" s="104"/>
      <c r="AD39" s="104"/>
      <c r="AE39" s="104"/>
      <c r="AF39" s="105"/>
    </row>
    <row r="40" spans="1:32" ht="15.75" thickBot="1" x14ac:dyDescent="0.3">
      <c r="E40" s="99" t="s">
        <v>24</v>
      </c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1"/>
      <c r="T40" s="102">
        <v>0</v>
      </c>
      <c r="U40" s="102"/>
      <c r="V40" s="102"/>
      <c r="W40" s="102"/>
      <c r="X40" s="102">
        <v>0</v>
      </c>
      <c r="Y40" s="102"/>
      <c r="Z40" s="102"/>
      <c r="AA40" s="102"/>
      <c r="AB40" s="103">
        <v>0</v>
      </c>
      <c r="AC40" s="104"/>
      <c r="AD40" s="104"/>
      <c r="AE40" s="104"/>
      <c r="AF40" s="105"/>
    </row>
    <row r="41" spans="1:32" ht="15.75" thickBot="1" x14ac:dyDescent="0.3">
      <c r="E41" s="99" t="s">
        <v>16</v>
      </c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1"/>
      <c r="T41" s="106">
        <v>0</v>
      </c>
      <c r="U41" s="106"/>
      <c r="V41" s="106"/>
      <c r="W41" s="106"/>
      <c r="X41" s="106">
        <v>0</v>
      </c>
      <c r="Y41" s="106"/>
      <c r="Z41" s="106"/>
      <c r="AA41" s="106"/>
      <c r="AB41" s="107">
        <v>0</v>
      </c>
      <c r="AC41" s="108"/>
      <c r="AD41" s="108"/>
      <c r="AE41" s="108"/>
      <c r="AF41" s="109"/>
    </row>
    <row r="42" spans="1:32" ht="15.75" thickBot="1" x14ac:dyDescent="0.3">
      <c r="E42" s="99" t="s">
        <v>20</v>
      </c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1"/>
      <c r="T42" s="113">
        <v>0</v>
      </c>
      <c r="U42" s="113"/>
      <c r="V42" s="113"/>
      <c r="W42" s="113"/>
      <c r="X42" s="113">
        <v>0</v>
      </c>
      <c r="Y42" s="113"/>
      <c r="Z42" s="113"/>
      <c r="AA42" s="113"/>
      <c r="AB42" s="114">
        <v>0</v>
      </c>
      <c r="AC42" s="115"/>
      <c r="AD42" s="115"/>
      <c r="AE42" s="115"/>
      <c r="AF42" s="116"/>
    </row>
    <row r="43" spans="1:32" ht="15.75" thickBot="1" x14ac:dyDescent="0.3"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8"/>
      <c r="U43" s="8"/>
      <c r="V43" s="8"/>
      <c r="W43" s="8"/>
      <c r="X43" s="9"/>
      <c r="Y43" s="9"/>
      <c r="Z43" s="9"/>
      <c r="AA43" s="9"/>
      <c r="AB43" s="9"/>
      <c r="AC43" s="9"/>
      <c r="AD43" s="9"/>
      <c r="AE43" s="9"/>
      <c r="AF43" s="9"/>
    </row>
    <row r="44" spans="1:32" ht="15.75" thickBot="1" x14ac:dyDescent="0.3">
      <c r="E44" s="110" t="s">
        <v>15</v>
      </c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2"/>
      <c r="T44" s="117" t="s">
        <v>21</v>
      </c>
      <c r="U44" s="118"/>
      <c r="V44" s="118"/>
      <c r="W44" s="119"/>
      <c r="X44" s="117" t="s">
        <v>22</v>
      </c>
      <c r="Y44" s="118"/>
      <c r="Z44" s="118"/>
      <c r="AA44" s="119"/>
      <c r="AB44" s="117" t="s">
        <v>23</v>
      </c>
      <c r="AC44" s="118"/>
      <c r="AD44" s="118"/>
      <c r="AE44" s="118"/>
      <c r="AF44" s="119"/>
    </row>
    <row r="45" spans="1:32" ht="15.75" thickBot="1" x14ac:dyDescent="0.3">
      <c r="E45" s="99" t="s">
        <v>17</v>
      </c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1"/>
      <c r="T45" s="103">
        <v>238</v>
      </c>
      <c r="U45" s="104"/>
      <c r="V45" s="104"/>
      <c r="W45" s="105"/>
      <c r="X45" s="103">
        <v>0</v>
      </c>
      <c r="Y45" s="104"/>
      <c r="Z45" s="104"/>
      <c r="AA45" s="105"/>
      <c r="AB45" s="103">
        <f>T45+X45</f>
        <v>238</v>
      </c>
      <c r="AC45" s="104"/>
      <c r="AD45" s="104"/>
      <c r="AE45" s="104"/>
      <c r="AF45" s="105"/>
    </row>
    <row r="46" spans="1:32" ht="15.75" thickBot="1" x14ac:dyDescent="0.3">
      <c r="E46" s="99" t="s">
        <v>32</v>
      </c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1"/>
      <c r="T46" s="107">
        <v>8.0500000000000002E-2</v>
      </c>
      <c r="U46" s="108"/>
      <c r="V46" s="108"/>
      <c r="W46" s="109"/>
      <c r="X46" s="107">
        <v>0</v>
      </c>
      <c r="Y46" s="108"/>
      <c r="Z46" s="108"/>
      <c r="AA46" s="109"/>
      <c r="AB46" s="107" t="s">
        <v>26</v>
      </c>
      <c r="AC46" s="108"/>
      <c r="AD46" s="108"/>
      <c r="AE46" s="108"/>
      <c r="AF46" s="109"/>
    </row>
    <row r="47" spans="1:32" x14ac:dyDescent="0.25"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</row>
    <row r="48" spans="1:32" ht="21" x14ac:dyDescent="0.35">
      <c r="A48" s="4" t="s">
        <v>31</v>
      </c>
    </row>
    <row r="49" spans="5:32" ht="15.75" thickBot="1" x14ac:dyDescent="0.3"/>
    <row r="50" spans="5:32" ht="15.75" thickBot="1" x14ac:dyDescent="0.3">
      <c r="E50" s="110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2"/>
      <c r="T50" s="117" t="s">
        <v>21</v>
      </c>
      <c r="U50" s="118"/>
      <c r="V50" s="118"/>
      <c r="W50" s="119"/>
      <c r="X50" s="117" t="s">
        <v>22</v>
      </c>
      <c r="Y50" s="118"/>
      <c r="Z50" s="118"/>
      <c r="AA50" s="119"/>
      <c r="AB50" s="117" t="s">
        <v>23</v>
      </c>
      <c r="AC50" s="118"/>
      <c r="AD50" s="118"/>
      <c r="AE50" s="118"/>
      <c r="AF50" s="119"/>
    </row>
    <row r="51" spans="5:32" ht="15.75" thickBot="1" x14ac:dyDescent="0.3">
      <c r="E51" s="99" t="s">
        <v>33</v>
      </c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1"/>
      <c r="T51" s="107">
        <v>3.8199999999999998E-2</v>
      </c>
      <c r="U51" s="108"/>
      <c r="V51" s="108"/>
      <c r="W51" s="109"/>
      <c r="X51" s="107">
        <v>2.8500000000000001E-2</v>
      </c>
      <c r="Y51" s="108"/>
      <c r="Z51" s="108"/>
      <c r="AA51" s="109"/>
      <c r="AB51" s="107">
        <v>3.5200000000000002E-2</v>
      </c>
      <c r="AC51" s="108"/>
      <c r="AD51" s="108"/>
      <c r="AE51" s="108"/>
      <c r="AF51" s="109"/>
    </row>
    <row r="52" spans="5:32" ht="15.75" thickBot="1" x14ac:dyDescent="0.3">
      <c r="E52" s="99" t="s">
        <v>34</v>
      </c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1"/>
      <c r="T52" s="107">
        <v>6.7999999999999996E-3</v>
      </c>
      <c r="U52" s="108"/>
      <c r="V52" s="108"/>
      <c r="W52" s="109"/>
      <c r="X52" s="107">
        <v>0</v>
      </c>
      <c r="Y52" s="108"/>
      <c r="Z52" s="108"/>
      <c r="AA52" s="109"/>
      <c r="AB52" s="107">
        <v>4.7000000000000002E-3</v>
      </c>
      <c r="AC52" s="108"/>
      <c r="AD52" s="108"/>
      <c r="AE52" s="108"/>
      <c r="AF52" s="109"/>
    </row>
    <row r="53" spans="5:32" ht="15.75" thickBot="1" x14ac:dyDescent="0.3">
      <c r="E53" s="99" t="s">
        <v>35</v>
      </c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1"/>
      <c r="T53" s="107">
        <v>3.8999999999999998E-3</v>
      </c>
      <c r="U53" s="108"/>
      <c r="V53" s="108"/>
      <c r="W53" s="109"/>
      <c r="X53" s="107">
        <v>2.01E-2</v>
      </c>
      <c r="Y53" s="108"/>
      <c r="Z53" s="108"/>
      <c r="AA53" s="109"/>
      <c r="AB53" s="107">
        <v>8.9999999999999993E-3</v>
      </c>
      <c r="AC53" s="108"/>
      <c r="AD53" s="108"/>
      <c r="AE53" s="108"/>
      <c r="AF53" s="109"/>
    </row>
    <row r="65" spans="1:36" ht="21" x14ac:dyDescent="0.35">
      <c r="A65" s="4" t="s">
        <v>36</v>
      </c>
    </row>
    <row r="67" spans="1:36" x14ac:dyDescent="0.25">
      <c r="B67" s="190" t="s">
        <v>37</v>
      </c>
      <c r="C67" s="190"/>
      <c r="D67" s="190"/>
      <c r="E67" s="190"/>
      <c r="F67" s="190"/>
      <c r="G67" s="190"/>
      <c r="H67" s="190"/>
      <c r="I67" s="190"/>
      <c r="J67" s="190"/>
      <c r="K67" s="190"/>
      <c r="L67" s="39">
        <v>2023</v>
      </c>
      <c r="M67" s="39"/>
      <c r="N67" s="39"/>
      <c r="O67" s="39"/>
      <c r="P67" s="39"/>
      <c r="Q67" s="44">
        <v>2024</v>
      </c>
      <c r="R67" s="45"/>
      <c r="S67" s="45"/>
      <c r="T67" s="45"/>
      <c r="U67" s="45"/>
      <c r="V67" s="45"/>
      <c r="W67" s="45"/>
      <c r="X67" s="45"/>
      <c r="Y67" s="45"/>
      <c r="Z67" s="46"/>
      <c r="AA67" s="44">
        <v>2025</v>
      </c>
      <c r="AB67" s="45"/>
      <c r="AC67" s="45"/>
      <c r="AD67" s="45"/>
      <c r="AE67" s="45"/>
      <c r="AF67" s="45"/>
      <c r="AG67" s="45"/>
      <c r="AH67" s="45"/>
      <c r="AI67" s="15"/>
      <c r="AJ67" s="18"/>
    </row>
    <row r="68" spans="1:36" x14ac:dyDescent="0.25">
      <c r="B68" s="188" t="s">
        <v>38</v>
      </c>
      <c r="C68" s="188"/>
      <c r="D68" s="188"/>
      <c r="E68" s="188"/>
      <c r="F68" s="188"/>
      <c r="G68" s="188"/>
      <c r="H68" s="188"/>
      <c r="I68" s="188"/>
      <c r="J68" s="188"/>
      <c r="K68" s="188"/>
      <c r="L68" s="39" t="s">
        <v>43</v>
      </c>
      <c r="M68" s="39"/>
      <c r="N68" s="39"/>
      <c r="O68" s="39"/>
      <c r="P68" s="39"/>
      <c r="Q68" s="39" t="s">
        <v>43</v>
      </c>
      <c r="R68" s="39"/>
      <c r="S68" s="39"/>
      <c r="T68" s="39"/>
      <c r="U68" s="39"/>
      <c r="V68" s="39" t="s">
        <v>4</v>
      </c>
      <c r="W68" s="39"/>
      <c r="X68" s="39"/>
      <c r="Y68" s="39"/>
      <c r="Z68" s="39"/>
      <c r="AA68" s="44" t="s">
        <v>43</v>
      </c>
      <c r="AB68" s="45"/>
      <c r="AC68" s="45"/>
      <c r="AD68" s="46"/>
      <c r="AE68" s="44" t="s">
        <v>4</v>
      </c>
      <c r="AF68" s="45"/>
      <c r="AG68" s="45"/>
      <c r="AH68" s="45"/>
      <c r="AI68" s="15"/>
      <c r="AJ68" s="18"/>
    </row>
    <row r="69" spans="1:36" x14ac:dyDescent="0.25">
      <c r="B69" s="188" t="s">
        <v>23</v>
      </c>
      <c r="C69" s="188"/>
      <c r="D69" s="188"/>
      <c r="E69" s="188"/>
      <c r="F69" s="188"/>
      <c r="G69" s="188"/>
      <c r="H69" s="188"/>
      <c r="I69" s="188"/>
      <c r="J69" s="188"/>
      <c r="K69" s="188"/>
      <c r="L69" s="196">
        <f>SUM(L70:P73)</f>
        <v>85020.790000000008</v>
      </c>
      <c r="M69" s="196"/>
      <c r="N69" s="196"/>
      <c r="O69" s="196"/>
      <c r="P69" s="196"/>
      <c r="Q69" s="196">
        <f>SUM(Q70:U73)</f>
        <v>84472.579999999987</v>
      </c>
      <c r="R69" s="196"/>
      <c r="S69" s="196"/>
      <c r="T69" s="196"/>
      <c r="U69" s="196"/>
      <c r="V69" s="195">
        <f>(Q69-L69)/L69</f>
        <v>-6.4479523184861123E-3</v>
      </c>
      <c r="W69" s="195"/>
      <c r="X69" s="195"/>
      <c r="Y69" s="195"/>
      <c r="Z69" s="195"/>
      <c r="AA69" s="138">
        <f>SUM(AA70:AE73)</f>
        <v>115937.32843621755</v>
      </c>
      <c r="AB69" s="139"/>
      <c r="AC69" s="139"/>
      <c r="AD69" s="140"/>
      <c r="AE69" s="141">
        <f>(AA69-Q69)/Q69</f>
        <v>0.37248475702077011</v>
      </c>
      <c r="AF69" s="142"/>
      <c r="AG69" s="142"/>
      <c r="AH69" s="142"/>
      <c r="AI69" s="16"/>
      <c r="AJ69" s="19"/>
    </row>
    <row r="70" spans="1:36" x14ac:dyDescent="0.25">
      <c r="B70" s="150" t="s">
        <v>39</v>
      </c>
      <c r="C70" s="151"/>
      <c r="D70" s="151"/>
      <c r="E70" s="151"/>
      <c r="F70" s="151"/>
      <c r="G70" s="151"/>
      <c r="H70" s="151"/>
      <c r="I70" s="151"/>
      <c r="J70" s="151"/>
      <c r="K70" s="152"/>
      <c r="L70" s="191">
        <v>14845.5</v>
      </c>
      <c r="M70" s="191"/>
      <c r="N70" s="191"/>
      <c r="O70" s="191"/>
      <c r="P70" s="191"/>
      <c r="Q70" s="191">
        <v>279.04000000000002</v>
      </c>
      <c r="R70" s="191"/>
      <c r="S70" s="191"/>
      <c r="T70" s="191"/>
      <c r="U70" s="191"/>
      <c r="V70" s="195">
        <f t="shared" ref="V70:V73" si="0">(Q70-L70)/L70</f>
        <v>-0.98120373177057019</v>
      </c>
      <c r="W70" s="195"/>
      <c r="X70" s="195"/>
      <c r="Y70" s="195"/>
      <c r="Z70" s="195"/>
      <c r="AA70" s="147">
        <v>0.14000000000000001</v>
      </c>
      <c r="AB70" s="148"/>
      <c r="AC70" s="148"/>
      <c r="AD70" s="149"/>
      <c r="AE70" s="144">
        <f>(AA70-Q70)/Q70</f>
        <v>-0.99949827981651385</v>
      </c>
      <c r="AF70" s="145"/>
      <c r="AG70" s="145"/>
      <c r="AH70" s="145"/>
      <c r="AI70" s="17"/>
      <c r="AJ70" s="20"/>
    </row>
    <row r="71" spans="1:36" x14ac:dyDescent="0.25">
      <c r="B71" s="150" t="s">
        <v>40</v>
      </c>
      <c r="C71" s="151"/>
      <c r="D71" s="151"/>
      <c r="E71" s="151"/>
      <c r="F71" s="151"/>
      <c r="G71" s="151"/>
      <c r="H71" s="151"/>
      <c r="I71" s="151"/>
      <c r="J71" s="151"/>
      <c r="K71" s="152"/>
      <c r="L71" s="191">
        <v>14402.71</v>
      </c>
      <c r="M71" s="191"/>
      <c r="N71" s="191"/>
      <c r="O71" s="191"/>
      <c r="P71" s="191"/>
      <c r="Q71" s="191">
        <v>20088.669999999998</v>
      </c>
      <c r="R71" s="191"/>
      <c r="S71" s="191"/>
      <c r="T71" s="191"/>
      <c r="U71" s="191"/>
      <c r="V71" s="189">
        <f t="shared" si="0"/>
        <v>0.39478403717078242</v>
      </c>
      <c r="W71" s="189"/>
      <c r="X71" s="189"/>
      <c r="Y71" s="189"/>
      <c r="Z71" s="189"/>
      <c r="AA71" s="147">
        <v>29949.919999999998</v>
      </c>
      <c r="AB71" s="148"/>
      <c r="AC71" s="148"/>
      <c r="AD71" s="149"/>
      <c r="AE71" s="141">
        <f>(AA71-Q71)/Q71</f>
        <v>0.49088615622637044</v>
      </c>
      <c r="AF71" s="142"/>
      <c r="AG71" s="142"/>
      <c r="AH71" s="142"/>
      <c r="AI71" s="16"/>
      <c r="AJ71" s="19"/>
    </row>
    <row r="72" spans="1:36" x14ac:dyDescent="0.25">
      <c r="B72" s="40" t="s">
        <v>41</v>
      </c>
      <c r="C72" s="41"/>
      <c r="D72" s="41"/>
      <c r="E72" s="41"/>
      <c r="F72" s="41"/>
      <c r="G72" s="41"/>
      <c r="H72" s="41"/>
      <c r="I72" s="41"/>
      <c r="J72" s="41"/>
      <c r="K72" s="42"/>
      <c r="L72" s="191">
        <v>44329.120000000003</v>
      </c>
      <c r="M72" s="191"/>
      <c r="N72" s="191"/>
      <c r="O72" s="191"/>
      <c r="P72" s="191"/>
      <c r="Q72" s="191">
        <v>49913.91</v>
      </c>
      <c r="R72" s="191"/>
      <c r="S72" s="191"/>
      <c r="T72" s="191"/>
      <c r="U72" s="191"/>
      <c r="V72" s="189">
        <f t="shared" si="0"/>
        <v>0.12598468004778801</v>
      </c>
      <c r="W72" s="189"/>
      <c r="X72" s="189"/>
      <c r="Y72" s="189"/>
      <c r="Z72" s="189"/>
      <c r="AA72" s="147">
        <v>66469.240000000005</v>
      </c>
      <c r="AB72" s="148"/>
      <c r="AC72" s="148"/>
      <c r="AD72" s="149"/>
      <c r="AE72" s="141">
        <f>(AA72-Q72)/Q72</f>
        <v>0.33167768263395914</v>
      </c>
      <c r="AF72" s="142"/>
      <c r="AG72" s="142"/>
      <c r="AH72" s="142"/>
      <c r="AI72" s="16"/>
      <c r="AJ72" s="19"/>
    </row>
    <row r="73" spans="1:36" x14ac:dyDescent="0.25">
      <c r="B73" s="40" t="s">
        <v>42</v>
      </c>
      <c r="C73" s="41"/>
      <c r="D73" s="41"/>
      <c r="E73" s="41"/>
      <c r="F73" s="41"/>
      <c r="G73" s="41"/>
      <c r="H73" s="41"/>
      <c r="I73" s="41"/>
      <c r="J73" s="41"/>
      <c r="K73" s="42"/>
      <c r="L73" s="191">
        <v>11443.46</v>
      </c>
      <c r="M73" s="191"/>
      <c r="N73" s="191"/>
      <c r="O73" s="191"/>
      <c r="P73" s="191"/>
      <c r="Q73" s="191">
        <v>14190.96</v>
      </c>
      <c r="R73" s="191"/>
      <c r="S73" s="191"/>
      <c r="T73" s="191"/>
      <c r="U73" s="191"/>
      <c r="V73" s="189">
        <f t="shared" si="0"/>
        <v>0.24009346823425784</v>
      </c>
      <c r="W73" s="189"/>
      <c r="X73" s="189"/>
      <c r="Y73" s="189"/>
      <c r="Z73" s="189"/>
      <c r="AA73" s="147">
        <v>19517.830000000002</v>
      </c>
      <c r="AB73" s="148"/>
      <c r="AC73" s="148"/>
      <c r="AD73" s="149"/>
      <c r="AE73" s="141">
        <f>(AA73-Q73)/Q73</f>
        <v>0.3753706585037237</v>
      </c>
      <c r="AF73" s="142"/>
      <c r="AG73" s="142"/>
      <c r="AH73" s="142"/>
      <c r="AI73" s="16"/>
      <c r="AJ73" s="19"/>
    </row>
    <row r="93" spans="2:35" x14ac:dyDescent="0.25">
      <c r="B93" s="192"/>
      <c r="C93" s="192"/>
      <c r="D93" s="192"/>
      <c r="E93" s="192"/>
      <c r="F93" s="192"/>
      <c r="G93" s="192"/>
      <c r="H93" s="192"/>
      <c r="I93" s="192"/>
      <c r="J93" s="192"/>
      <c r="K93" s="192"/>
      <c r="L93" s="192"/>
      <c r="M93" s="192"/>
      <c r="N93" s="192"/>
      <c r="O93" s="192"/>
      <c r="P93" s="192"/>
      <c r="Q93" s="192"/>
      <c r="R93" s="192"/>
      <c r="S93" s="192"/>
      <c r="T93" s="192"/>
      <c r="U93" s="192"/>
      <c r="V93" s="192"/>
      <c r="W93" s="192"/>
      <c r="X93" s="192"/>
      <c r="Y93" s="192"/>
      <c r="Z93" s="192"/>
      <c r="AA93" s="192"/>
      <c r="AB93" s="192"/>
      <c r="AC93" s="192"/>
      <c r="AD93" s="192"/>
      <c r="AE93" s="192"/>
      <c r="AF93" s="192"/>
      <c r="AG93" s="192"/>
      <c r="AH93" s="192"/>
      <c r="AI93" s="192"/>
    </row>
  </sheetData>
  <mergeCells count="139">
    <mergeCell ref="V71:Z71"/>
    <mergeCell ref="V72:Z72"/>
    <mergeCell ref="V73:Z73"/>
    <mergeCell ref="AA72:AD72"/>
    <mergeCell ref="AA73:AD73"/>
    <mergeCell ref="AE70:AH70"/>
    <mergeCell ref="AE71:AH71"/>
    <mergeCell ref="AB25:AF25"/>
    <mergeCell ref="V25:AA25"/>
    <mergeCell ref="T35:W35"/>
    <mergeCell ref="T36:W36"/>
    <mergeCell ref="T42:W42"/>
    <mergeCell ref="X42:AA42"/>
    <mergeCell ref="AB42:AF42"/>
    <mergeCell ref="AB44:AF44"/>
    <mergeCell ref="X44:AA44"/>
    <mergeCell ref="T46:W46"/>
    <mergeCell ref="Z47:AF47"/>
    <mergeCell ref="X45:AA45"/>
    <mergeCell ref="X46:AA46"/>
    <mergeCell ref="T40:W40"/>
    <mergeCell ref="X40:AA40"/>
    <mergeCell ref="AB40:AF40"/>
    <mergeCell ref="P27:U27"/>
    <mergeCell ref="X32:AA32"/>
    <mergeCell ref="X33:AA33"/>
    <mergeCell ref="X34:AA34"/>
    <mergeCell ref="E26:O26"/>
    <mergeCell ref="P26:U26"/>
    <mergeCell ref="E33:S33"/>
    <mergeCell ref="E34:S34"/>
    <mergeCell ref="AB31:AF31"/>
    <mergeCell ref="X31:AA31"/>
    <mergeCell ref="T31:W31"/>
    <mergeCell ref="B70:K70"/>
    <mergeCell ref="B71:K71"/>
    <mergeCell ref="B72:K72"/>
    <mergeCell ref="B73:K73"/>
    <mergeCell ref="B67:K67"/>
    <mergeCell ref="B68:K68"/>
    <mergeCell ref="B69:K69"/>
    <mergeCell ref="E41:S41"/>
    <mergeCell ref="E42:S42"/>
    <mergeCell ref="E50:S50"/>
    <mergeCell ref="E51:S51"/>
    <mergeCell ref="L67:P67"/>
    <mergeCell ref="L68:P68"/>
    <mergeCell ref="L69:P69"/>
    <mergeCell ref="L70:P70"/>
    <mergeCell ref="L71:P71"/>
    <mergeCell ref="L72:P72"/>
    <mergeCell ref="E46:S46"/>
    <mergeCell ref="E47:Y47"/>
    <mergeCell ref="T41:W41"/>
    <mergeCell ref="X41:AA41"/>
    <mergeCell ref="E45:S45"/>
    <mergeCell ref="V69:Z69"/>
    <mergeCell ref="V70:Z70"/>
    <mergeCell ref="W10:AB10"/>
    <mergeCell ref="O10:T10"/>
    <mergeCell ref="O11:T11"/>
    <mergeCell ref="W11:AB11"/>
    <mergeCell ref="X35:AA35"/>
    <mergeCell ref="X36:AA36"/>
    <mergeCell ref="T32:W32"/>
    <mergeCell ref="T33:W33"/>
    <mergeCell ref="AB32:AF32"/>
    <mergeCell ref="AB33:AF33"/>
    <mergeCell ref="AB34:AF34"/>
    <mergeCell ref="AB35:AF35"/>
    <mergeCell ref="AB36:AF36"/>
    <mergeCell ref="V26:AA26"/>
    <mergeCell ref="AB26:AF26"/>
    <mergeCell ref="E27:O27"/>
    <mergeCell ref="V27:AA27"/>
    <mergeCell ref="T34:W34"/>
    <mergeCell ref="E32:S32"/>
    <mergeCell ref="E35:S35"/>
    <mergeCell ref="E36:S36"/>
    <mergeCell ref="P25:U25"/>
    <mergeCell ref="E25:O25"/>
    <mergeCell ref="AB27:AF27"/>
    <mergeCell ref="E38:S38"/>
    <mergeCell ref="E39:S39"/>
    <mergeCell ref="E40:S40"/>
    <mergeCell ref="T38:W38"/>
    <mergeCell ref="X38:AA38"/>
    <mergeCell ref="AB38:AF38"/>
    <mergeCell ref="T39:W39"/>
    <mergeCell ref="X39:AA39"/>
    <mergeCell ref="AB39:AF39"/>
    <mergeCell ref="AB41:AF41"/>
    <mergeCell ref="B93:AI93"/>
    <mergeCell ref="T51:W51"/>
    <mergeCell ref="X51:AA51"/>
    <mergeCell ref="AB51:AF51"/>
    <mergeCell ref="E52:S52"/>
    <mergeCell ref="T52:W52"/>
    <mergeCell ref="X52:AA52"/>
    <mergeCell ref="AB52:AF52"/>
    <mergeCell ref="E53:S53"/>
    <mergeCell ref="T53:W53"/>
    <mergeCell ref="X53:AA53"/>
    <mergeCell ref="AB53:AF53"/>
    <mergeCell ref="AA70:AD70"/>
    <mergeCell ref="AA71:AD71"/>
    <mergeCell ref="L73:P73"/>
    <mergeCell ref="Q68:U68"/>
    <mergeCell ref="Q69:U69"/>
    <mergeCell ref="Q70:U70"/>
    <mergeCell ref="Q71:U71"/>
    <mergeCell ref="Q72:U72"/>
    <mergeCell ref="Q73:U73"/>
    <mergeCell ref="Q67:Z67"/>
    <mergeCell ref="V68:Z68"/>
    <mergeCell ref="AE72:AH72"/>
    <mergeCell ref="AE73:AH73"/>
    <mergeCell ref="AA67:AH67"/>
    <mergeCell ref="A1:AI2"/>
    <mergeCell ref="A3:AI3"/>
    <mergeCell ref="AC6:AH6"/>
    <mergeCell ref="AC5:AH5"/>
    <mergeCell ref="J5:Y5"/>
    <mergeCell ref="J6:Y6"/>
    <mergeCell ref="AA68:AD68"/>
    <mergeCell ref="AA69:AD69"/>
    <mergeCell ref="AE68:AH68"/>
    <mergeCell ref="AE69:AH69"/>
    <mergeCell ref="T44:W44"/>
    <mergeCell ref="T45:W45"/>
    <mergeCell ref="A8:AI8"/>
    <mergeCell ref="G10:L10"/>
    <mergeCell ref="G11:L11"/>
    <mergeCell ref="E44:S44"/>
    <mergeCell ref="AB45:AF45"/>
    <mergeCell ref="AB46:AF46"/>
    <mergeCell ref="T50:W50"/>
    <mergeCell ref="X50:AA50"/>
    <mergeCell ref="AB50:AF50"/>
  </mergeCells>
  <pageMargins left="0.7" right="0.7" top="0.75" bottom="0.75" header="0.3" footer="0.3"/>
  <pageSetup paperSize="9" scale="93" orientation="portrait" r:id="rId1"/>
  <rowBreaks count="2" manualBreakCount="2">
    <brk id="42" max="16383" man="1"/>
    <brk id="92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64279-2B33-424A-A033-756D837D4AF6}">
  <dimension ref="A1:AQ131"/>
  <sheetViews>
    <sheetView topLeftCell="A5" workbookViewId="0">
      <selection activeCell="A23" sqref="A23:XFD46"/>
    </sheetView>
  </sheetViews>
  <sheetFormatPr baseColWidth="10" defaultRowHeight="15" x14ac:dyDescent="0.25"/>
  <cols>
    <col min="1" max="38" width="2.7109375" customWidth="1"/>
  </cols>
  <sheetData>
    <row r="1" spans="1:32" ht="15" customHeight="1" x14ac:dyDescent="0.25">
      <c r="A1" s="35" t="s">
        <v>27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</row>
    <row r="2" spans="1:32" ht="1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</row>
    <row r="3" spans="1:32" x14ac:dyDescent="0.25">
      <c r="A3" s="36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</row>
    <row r="5" spans="1:32" ht="17.25" customHeight="1" x14ac:dyDescent="0.25">
      <c r="K5" s="37" t="s">
        <v>1</v>
      </c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AA5" s="36" t="s">
        <v>3</v>
      </c>
      <c r="AB5" s="36"/>
      <c r="AC5" s="36"/>
      <c r="AD5" s="36"/>
      <c r="AE5" s="36"/>
      <c r="AF5" s="36"/>
    </row>
    <row r="6" spans="1:32" ht="17.25" customHeight="1" x14ac:dyDescent="0.25">
      <c r="K6" s="37" t="s">
        <v>2</v>
      </c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AA6" s="38">
        <v>46053</v>
      </c>
      <c r="AB6" s="38"/>
      <c r="AC6" s="38"/>
      <c r="AD6" s="38"/>
      <c r="AE6" s="38"/>
      <c r="AF6" s="38"/>
    </row>
    <row r="8" spans="1:32" ht="21" x14ac:dyDescent="0.35">
      <c r="C8" s="4" t="s">
        <v>25</v>
      </c>
    </row>
    <row r="9" spans="1:32" ht="10.5" customHeight="1" thickBot="1" x14ac:dyDescent="0.4">
      <c r="A9" s="4"/>
    </row>
    <row r="10" spans="1:32" ht="19.5" customHeight="1" thickBot="1" x14ac:dyDescent="0.4">
      <c r="A10" s="4"/>
      <c r="F10" s="29" t="s">
        <v>21</v>
      </c>
      <c r="G10" s="30"/>
      <c r="H10" s="30"/>
      <c r="I10" s="30"/>
      <c r="J10" s="30"/>
      <c r="K10" s="31"/>
      <c r="N10" s="29" t="s">
        <v>22</v>
      </c>
      <c r="O10" s="30"/>
      <c r="P10" s="30"/>
      <c r="Q10" s="30"/>
      <c r="R10" s="30"/>
      <c r="S10" s="31"/>
      <c r="V10" s="29" t="s">
        <v>23</v>
      </c>
      <c r="W10" s="30"/>
      <c r="X10" s="30"/>
      <c r="Y10" s="30"/>
      <c r="Z10" s="30"/>
      <c r="AA10" s="31"/>
    </row>
    <row r="11" spans="1:32" ht="19.5" customHeight="1" thickBot="1" x14ac:dyDescent="0.4">
      <c r="A11" s="4"/>
      <c r="C11" s="5"/>
      <c r="D11" s="5"/>
      <c r="E11" s="5"/>
      <c r="F11" s="29">
        <v>106</v>
      </c>
      <c r="G11" s="30"/>
      <c r="H11" s="30"/>
      <c r="I11" s="30"/>
      <c r="J11" s="30"/>
      <c r="K11" s="31"/>
      <c r="L11" s="5"/>
      <c r="M11" s="5"/>
      <c r="N11" s="29">
        <v>50</v>
      </c>
      <c r="O11" s="30"/>
      <c r="P11" s="30"/>
      <c r="Q11" s="30"/>
      <c r="R11" s="30"/>
      <c r="S11" s="31"/>
      <c r="T11" s="5"/>
      <c r="U11" s="5"/>
      <c r="V11" s="29">
        <f>N11+F11</f>
        <v>156</v>
      </c>
      <c r="W11" s="30"/>
      <c r="X11" s="30"/>
      <c r="Y11" s="30"/>
      <c r="Z11" s="30"/>
      <c r="AA11" s="31"/>
    </row>
    <row r="13" spans="1:32" ht="21" x14ac:dyDescent="0.35">
      <c r="A13" s="4" t="s">
        <v>7</v>
      </c>
      <c r="B13" s="2"/>
      <c r="C13" s="2"/>
      <c r="D13" s="2"/>
      <c r="E13" s="2"/>
      <c r="F13" s="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5" spans="1:32" x14ac:dyDescent="0.25">
      <c r="F15" s="3"/>
      <c r="G15" s="3"/>
      <c r="H15" s="3"/>
      <c r="I15" s="3"/>
      <c r="J15" s="3"/>
    </row>
    <row r="16" spans="1:32" x14ac:dyDescent="0.25">
      <c r="F16" s="3"/>
      <c r="G16" s="3"/>
      <c r="H16" s="3"/>
      <c r="I16" s="3"/>
      <c r="J16" s="3"/>
    </row>
    <row r="17" spans="6:10" x14ac:dyDescent="0.25">
      <c r="F17" s="3"/>
      <c r="G17" s="3"/>
      <c r="H17" s="3"/>
      <c r="I17" s="3"/>
      <c r="J17" s="3"/>
    </row>
    <row r="18" spans="6:10" x14ac:dyDescent="0.25">
      <c r="F18" s="3"/>
      <c r="G18" s="3"/>
      <c r="H18" s="3"/>
      <c r="I18" s="3"/>
      <c r="J18" s="3"/>
    </row>
    <row r="19" spans="6:10" x14ac:dyDescent="0.25">
      <c r="F19" s="3"/>
      <c r="G19" s="3"/>
      <c r="H19" s="3"/>
      <c r="I19" s="3"/>
      <c r="J19" s="3"/>
    </row>
    <row r="22" spans="6:10" ht="7.5" customHeight="1" x14ac:dyDescent="0.25"/>
    <row r="47" spans="2:32" ht="15.75" thickBot="1" x14ac:dyDescent="0.3"/>
    <row r="48" spans="2:32" x14ac:dyDescent="0.25">
      <c r="B48" s="209" t="s">
        <v>37</v>
      </c>
      <c r="C48" s="210"/>
      <c r="D48" s="210"/>
      <c r="E48" s="210"/>
      <c r="F48" s="210"/>
      <c r="G48" s="211"/>
      <c r="H48" s="203">
        <v>2025</v>
      </c>
      <c r="I48" s="203"/>
      <c r="J48" s="203"/>
      <c r="K48" s="203"/>
      <c r="L48" s="203"/>
      <c r="M48" s="203"/>
      <c r="N48" s="203"/>
      <c r="O48" s="203"/>
      <c r="P48" s="203"/>
      <c r="Q48" s="203"/>
      <c r="R48" s="203"/>
      <c r="S48" s="203"/>
      <c r="T48" s="203"/>
      <c r="U48" s="203"/>
      <c r="V48" s="203"/>
      <c r="W48" s="203"/>
      <c r="X48" s="203"/>
      <c r="Y48" s="203"/>
      <c r="Z48" s="203"/>
      <c r="AA48" s="203"/>
      <c r="AB48" s="203"/>
      <c r="AC48" s="203"/>
      <c r="AD48" s="203"/>
      <c r="AE48" s="203"/>
      <c r="AF48" s="204"/>
    </row>
    <row r="49" spans="2:32" x14ac:dyDescent="0.25">
      <c r="B49" s="212" t="s">
        <v>44</v>
      </c>
      <c r="C49" s="213"/>
      <c r="D49" s="213"/>
      <c r="E49" s="213"/>
      <c r="F49" s="213"/>
      <c r="G49" s="214"/>
      <c r="H49" s="205" t="s">
        <v>61</v>
      </c>
      <c r="I49" s="205"/>
      <c r="J49" s="205"/>
      <c r="K49" s="205"/>
      <c r="L49" s="205"/>
      <c r="M49" s="208" t="s">
        <v>60</v>
      </c>
      <c r="N49" s="208"/>
      <c r="O49" s="208"/>
      <c r="P49" s="208"/>
      <c r="Q49" s="208"/>
      <c r="R49" s="207" t="s">
        <v>59</v>
      </c>
      <c r="S49" s="207"/>
      <c r="T49" s="207"/>
      <c r="U49" s="207"/>
      <c r="V49" s="207"/>
      <c r="W49" s="207" t="s">
        <v>58</v>
      </c>
      <c r="X49" s="207"/>
      <c r="Y49" s="207"/>
      <c r="Z49" s="207"/>
      <c r="AA49" s="207"/>
      <c r="AB49" s="205" t="s">
        <v>57</v>
      </c>
      <c r="AC49" s="205"/>
      <c r="AD49" s="205"/>
      <c r="AE49" s="205"/>
      <c r="AF49" s="206"/>
    </row>
    <row r="50" spans="2:32" x14ac:dyDescent="0.25">
      <c r="B50" s="221" t="s">
        <v>23</v>
      </c>
      <c r="C50" s="222"/>
      <c r="D50" s="222"/>
      <c r="E50" s="222"/>
      <c r="F50" s="222"/>
      <c r="G50" s="222"/>
      <c r="H50" s="208">
        <v>5234</v>
      </c>
      <c r="I50" s="208">
        <v>5234</v>
      </c>
      <c r="J50" s="208">
        <v>5234</v>
      </c>
      <c r="K50" s="208">
        <v>5234</v>
      </c>
      <c r="L50" s="208">
        <v>5234</v>
      </c>
      <c r="M50" s="208">
        <v>4053</v>
      </c>
      <c r="N50" s="208">
        <v>4053</v>
      </c>
      <c r="O50" s="208">
        <v>4053</v>
      </c>
      <c r="P50" s="208">
        <v>4053</v>
      </c>
      <c r="Q50" s="208">
        <v>4053</v>
      </c>
      <c r="R50" s="207">
        <v>31258.76333333334</v>
      </c>
      <c r="S50" s="207">
        <v>31258.76333333334</v>
      </c>
      <c r="T50" s="207">
        <v>31258.76333333334</v>
      </c>
      <c r="U50" s="207">
        <v>31258.76333333334</v>
      </c>
      <c r="V50" s="207">
        <v>31258.76333333334</v>
      </c>
      <c r="W50" s="207">
        <v>243510.6633333333</v>
      </c>
      <c r="X50" s="207">
        <v>243510.6633333333</v>
      </c>
      <c r="Y50" s="207">
        <v>243510.6633333333</v>
      </c>
      <c r="Z50" s="207">
        <v>243510.6633333333</v>
      </c>
      <c r="AA50" s="207">
        <v>243510.6633333333</v>
      </c>
      <c r="AB50" s="219">
        <v>0.12836712325219329</v>
      </c>
      <c r="AC50" s="219">
        <v>0.12836712325219329</v>
      </c>
      <c r="AD50" s="219">
        <v>0.12836712325219329</v>
      </c>
      <c r="AE50" s="219">
        <v>0.12836712325219329</v>
      </c>
      <c r="AF50" s="220">
        <v>0.12836712325219329</v>
      </c>
    </row>
    <row r="51" spans="2:32" x14ac:dyDescent="0.25">
      <c r="B51" s="223" t="s">
        <v>45</v>
      </c>
      <c r="C51" s="224"/>
      <c r="D51" s="224"/>
      <c r="E51" s="224"/>
      <c r="F51" s="224"/>
      <c r="G51" s="224"/>
      <c r="H51" s="47">
        <v>781</v>
      </c>
      <c r="I51" s="47">
        <v>781</v>
      </c>
      <c r="J51" s="47">
        <v>781</v>
      </c>
      <c r="K51" s="47">
        <v>781</v>
      </c>
      <c r="L51" s="47">
        <v>781</v>
      </c>
      <c r="M51" s="47">
        <v>700</v>
      </c>
      <c r="N51" s="47">
        <v>700</v>
      </c>
      <c r="O51" s="47">
        <v>700</v>
      </c>
      <c r="P51" s="47">
        <v>700</v>
      </c>
      <c r="Q51" s="47">
        <v>700</v>
      </c>
      <c r="R51" s="191">
        <v>5235.9900000000016</v>
      </c>
      <c r="S51" s="191">
        <v>5235.9900000000016</v>
      </c>
      <c r="T51" s="191">
        <v>5235.9900000000016</v>
      </c>
      <c r="U51" s="191">
        <v>5235.9900000000016</v>
      </c>
      <c r="V51" s="191">
        <v>5235.9900000000016</v>
      </c>
      <c r="W51" s="191">
        <v>22433.119999999992</v>
      </c>
      <c r="X51" s="191">
        <v>22433.119999999992</v>
      </c>
      <c r="Y51" s="191">
        <v>22433.119999999992</v>
      </c>
      <c r="Z51" s="191">
        <v>22433.119999999992</v>
      </c>
      <c r="AA51" s="191">
        <v>22433.119999999992</v>
      </c>
      <c r="AB51" s="43">
        <v>0.23340444842268951</v>
      </c>
      <c r="AC51" s="43">
        <v>0.23340444842268951</v>
      </c>
      <c r="AD51" s="43">
        <v>0.23340444842268951</v>
      </c>
      <c r="AE51" s="43">
        <v>0.23340444842268951</v>
      </c>
      <c r="AF51" s="218">
        <v>0.23340444842268951</v>
      </c>
    </row>
    <row r="52" spans="2:32" x14ac:dyDescent="0.25">
      <c r="B52" s="223" t="s">
        <v>46</v>
      </c>
      <c r="C52" s="224"/>
      <c r="D52" s="224"/>
      <c r="E52" s="224"/>
      <c r="F52" s="224"/>
      <c r="G52" s="224"/>
      <c r="H52" s="47">
        <v>292</v>
      </c>
      <c r="I52" s="47">
        <v>292</v>
      </c>
      <c r="J52" s="47">
        <v>292</v>
      </c>
      <c r="K52" s="47">
        <v>292</v>
      </c>
      <c r="L52" s="47">
        <v>292</v>
      </c>
      <c r="M52" s="47">
        <v>241</v>
      </c>
      <c r="N52" s="47">
        <v>241</v>
      </c>
      <c r="O52" s="47">
        <v>241</v>
      </c>
      <c r="P52" s="47">
        <v>241</v>
      </c>
      <c r="Q52" s="47">
        <v>241</v>
      </c>
      <c r="R52" s="191">
        <v>1547.809999999999</v>
      </c>
      <c r="S52" s="191">
        <v>1547.809999999999</v>
      </c>
      <c r="T52" s="191">
        <v>1547.809999999999</v>
      </c>
      <c r="U52" s="191">
        <v>1547.809999999999</v>
      </c>
      <c r="V52" s="191">
        <v>1547.809999999999</v>
      </c>
      <c r="W52" s="191">
        <v>20426.003333333359</v>
      </c>
      <c r="X52" s="191">
        <v>20426.003333333359</v>
      </c>
      <c r="Y52" s="191">
        <v>20426.003333333359</v>
      </c>
      <c r="Z52" s="191">
        <v>20426.003333333359</v>
      </c>
      <c r="AA52" s="191">
        <v>20426.003333333359</v>
      </c>
      <c r="AB52" s="43">
        <v>7.5776449006747987E-2</v>
      </c>
      <c r="AC52" s="43">
        <v>7.5776449006747987E-2</v>
      </c>
      <c r="AD52" s="43">
        <v>7.5776449006747987E-2</v>
      </c>
      <c r="AE52" s="43">
        <v>7.5776449006747987E-2</v>
      </c>
      <c r="AF52" s="218">
        <v>7.5776449006747987E-2</v>
      </c>
    </row>
    <row r="53" spans="2:32" x14ac:dyDescent="0.25">
      <c r="B53" s="223" t="s">
        <v>47</v>
      </c>
      <c r="C53" s="224"/>
      <c r="D53" s="224"/>
      <c r="E53" s="224"/>
      <c r="F53" s="224"/>
      <c r="G53" s="224"/>
      <c r="H53" s="47">
        <v>367</v>
      </c>
      <c r="I53" s="47">
        <v>367</v>
      </c>
      <c r="J53" s="47">
        <v>367</v>
      </c>
      <c r="K53" s="47">
        <v>367</v>
      </c>
      <c r="L53" s="47">
        <v>367</v>
      </c>
      <c r="M53" s="47">
        <v>277</v>
      </c>
      <c r="N53" s="47">
        <v>277</v>
      </c>
      <c r="O53" s="47">
        <v>277</v>
      </c>
      <c r="P53" s="47">
        <v>277</v>
      </c>
      <c r="Q53" s="47">
        <v>277</v>
      </c>
      <c r="R53" s="191">
        <v>2183.643333333333</v>
      </c>
      <c r="S53" s="191">
        <v>2183.643333333333</v>
      </c>
      <c r="T53" s="191">
        <v>2183.643333333333</v>
      </c>
      <c r="U53" s="191">
        <v>2183.643333333333</v>
      </c>
      <c r="V53" s="191">
        <v>2183.643333333333</v>
      </c>
      <c r="W53" s="191">
        <v>18566.85000000002</v>
      </c>
      <c r="X53" s="191">
        <v>18566.85000000002</v>
      </c>
      <c r="Y53" s="191">
        <v>18566.85000000002</v>
      </c>
      <c r="Z53" s="191">
        <v>18566.85000000002</v>
      </c>
      <c r="AA53" s="191">
        <v>18566.85000000002</v>
      </c>
      <c r="AB53" s="43">
        <v>0.1176097902085346</v>
      </c>
      <c r="AC53" s="43">
        <v>0.1176097902085346</v>
      </c>
      <c r="AD53" s="43">
        <v>0.1176097902085346</v>
      </c>
      <c r="AE53" s="43">
        <v>0.1176097902085346</v>
      </c>
      <c r="AF53" s="218">
        <v>0.1176097902085346</v>
      </c>
    </row>
    <row r="54" spans="2:32" x14ac:dyDescent="0.25">
      <c r="B54" s="223" t="s">
        <v>48</v>
      </c>
      <c r="C54" s="224"/>
      <c r="D54" s="224"/>
      <c r="E54" s="224"/>
      <c r="F54" s="224"/>
      <c r="G54" s="224"/>
      <c r="H54" s="47">
        <v>386</v>
      </c>
      <c r="I54" s="47">
        <v>386</v>
      </c>
      <c r="J54" s="47">
        <v>386</v>
      </c>
      <c r="K54" s="47">
        <v>386</v>
      </c>
      <c r="L54" s="47">
        <v>386</v>
      </c>
      <c r="M54" s="47">
        <v>298</v>
      </c>
      <c r="N54" s="47">
        <v>298</v>
      </c>
      <c r="O54" s="47">
        <v>298</v>
      </c>
      <c r="P54" s="47">
        <v>298</v>
      </c>
      <c r="Q54" s="47">
        <v>298</v>
      </c>
      <c r="R54" s="191">
        <v>2290.170000000001</v>
      </c>
      <c r="S54" s="191">
        <v>2290.170000000001</v>
      </c>
      <c r="T54" s="191">
        <v>2290.170000000001</v>
      </c>
      <c r="U54" s="191">
        <v>2290.170000000001</v>
      </c>
      <c r="V54" s="191">
        <v>2290.170000000001</v>
      </c>
      <c r="W54" s="191">
        <v>20994.79333333336</v>
      </c>
      <c r="X54" s="191">
        <v>20994.79333333336</v>
      </c>
      <c r="Y54" s="191">
        <v>20994.79333333336</v>
      </c>
      <c r="Z54" s="191">
        <v>20994.79333333336</v>
      </c>
      <c r="AA54" s="191">
        <v>20994.79333333336</v>
      </c>
      <c r="AB54" s="43">
        <v>0.109082759884276</v>
      </c>
      <c r="AC54" s="43">
        <v>0.109082759884276</v>
      </c>
      <c r="AD54" s="43">
        <v>0.109082759884276</v>
      </c>
      <c r="AE54" s="43">
        <v>0.109082759884276</v>
      </c>
      <c r="AF54" s="218">
        <v>0.109082759884276</v>
      </c>
    </row>
    <row r="55" spans="2:32" x14ac:dyDescent="0.25">
      <c r="B55" s="223" t="s">
        <v>49</v>
      </c>
      <c r="C55" s="224"/>
      <c r="D55" s="224"/>
      <c r="E55" s="224"/>
      <c r="F55" s="224"/>
      <c r="G55" s="224"/>
      <c r="H55" s="47">
        <v>396</v>
      </c>
      <c r="I55" s="47">
        <v>396</v>
      </c>
      <c r="J55" s="47">
        <v>396</v>
      </c>
      <c r="K55" s="47">
        <v>396</v>
      </c>
      <c r="L55" s="47">
        <v>396</v>
      </c>
      <c r="M55" s="47">
        <v>307</v>
      </c>
      <c r="N55" s="47">
        <v>307</v>
      </c>
      <c r="O55" s="47">
        <v>307</v>
      </c>
      <c r="P55" s="47">
        <v>307</v>
      </c>
      <c r="Q55" s="47">
        <v>307</v>
      </c>
      <c r="R55" s="191">
        <v>2342.119999999999</v>
      </c>
      <c r="S55" s="191">
        <v>2342.119999999999</v>
      </c>
      <c r="T55" s="191">
        <v>2342.119999999999</v>
      </c>
      <c r="U55" s="191">
        <v>2342.119999999999</v>
      </c>
      <c r="V55" s="191">
        <v>2342.119999999999</v>
      </c>
      <c r="W55" s="191">
        <v>21711.39</v>
      </c>
      <c r="X55" s="191">
        <v>21711.39</v>
      </c>
      <c r="Y55" s="191">
        <v>21711.39</v>
      </c>
      <c r="Z55" s="191">
        <v>21711.39</v>
      </c>
      <c r="AA55" s="191">
        <v>21711.39</v>
      </c>
      <c r="AB55" s="43">
        <v>0.1078751751960607</v>
      </c>
      <c r="AC55" s="43">
        <v>0.1078751751960607</v>
      </c>
      <c r="AD55" s="43">
        <v>0.1078751751960607</v>
      </c>
      <c r="AE55" s="43">
        <v>0.1078751751960607</v>
      </c>
      <c r="AF55" s="218">
        <v>0.1078751751960607</v>
      </c>
    </row>
    <row r="56" spans="2:32" x14ac:dyDescent="0.25">
      <c r="B56" s="223" t="s">
        <v>50</v>
      </c>
      <c r="C56" s="224"/>
      <c r="D56" s="224"/>
      <c r="E56" s="224"/>
      <c r="F56" s="224"/>
      <c r="G56" s="224"/>
      <c r="H56" s="47">
        <v>355</v>
      </c>
      <c r="I56" s="47">
        <v>355</v>
      </c>
      <c r="J56" s="47">
        <v>355</v>
      </c>
      <c r="K56" s="47">
        <v>355</v>
      </c>
      <c r="L56" s="47">
        <v>355</v>
      </c>
      <c r="M56" s="47">
        <v>259</v>
      </c>
      <c r="N56" s="47">
        <v>259</v>
      </c>
      <c r="O56" s="47">
        <v>259</v>
      </c>
      <c r="P56" s="47">
        <v>259</v>
      </c>
      <c r="Q56" s="47">
        <v>259</v>
      </c>
      <c r="R56" s="191">
        <v>2104.29</v>
      </c>
      <c r="S56" s="191">
        <v>2104.29</v>
      </c>
      <c r="T56" s="191">
        <v>2104.29</v>
      </c>
      <c r="U56" s="191">
        <v>2104.29</v>
      </c>
      <c r="V56" s="191">
        <v>2104.29</v>
      </c>
      <c r="W56" s="191">
        <v>20832.313333333332</v>
      </c>
      <c r="X56" s="191">
        <v>20832.313333333332</v>
      </c>
      <c r="Y56" s="191">
        <v>20832.313333333332</v>
      </c>
      <c r="Z56" s="191">
        <v>20832.313333333332</v>
      </c>
      <c r="AA56" s="191">
        <v>20832.313333333332</v>
      </c>
      <c r="AB56" s="43">
        <v>0.10101086549197449</v>
      </c>
      <c r="AC56" s="43">
        <v>0.10101086549197449</v>
      </c>
      <c r="AD56" s="43">
        <v>0.10101086549197449</v>
      </c>
      <c r="AE56" s="43">
        <v>0.10101086549197449</v>
      </c>
      <c r="AF56" s="218">
        <v>0.10101086549197449</v>
      </c>
    </row>
    <row r="57" spans="2:32" x14ac:dyDescent="0.25">
      <c r="B57" s="223" t="s">
        <v>51</v>
      </c>
      <c r="C57" s="224"/>
      <c r="D57" s="224"/>
      <c r="E57" s="224"/>
      <c r="F57" s="224"/>
      <c r="G57" s="224"/>
      <c r="H57" s="47">
        <v>257</v>
      </c>
      <c r="I57" s="47">
        <v>257</v>
      </c>
      <c r="J57" s="47">
        <v>257</v>
      </c>
      <c r="K57" s="47">
        <v>257</v>
      </c>
      <c r="L57" s="47">
        <v>257</v>
      </c>
      <c r="M57" s="47">
        <v>185</v>
      </c>
      <c r="N57" s="47">
        <v>185</v>
      </c>
      <c r="O57" s="47">
        <v>185</v>
      </c>
      <c r="P57" s="47">
        <v>185</v>
      </c>
      <c r="Q57" s="47">
        <v>185</v>
      </c>
      <c r="R57" s="191">
        <v>1543.17</v>
      </c>
      <c r="S57" s="191">
        <v>1543.17</v>
      </c>
      <c r="T57" s="191">
        <v>1543.17</v>
      </c>
      <c r="U57" s="191">
        <v>1543.17</v>
      </c>
      <c r="V57" s="191">
        <v>1543.17</v>
      </c>
      <c r="W57" s="191">
        <v>19186.91999999998</v>
      </c>
      <c r="X57" s="191">
        <v>19186.91999999998</v>
      </c>
      <c r="Y57" s="191">
        <v>19186.91999999998</v>
      </c>
      <c r="Z57" s="191">
        <v>19186.91999999998</v>
      </c>
      <c r="AA57" s="191">
        <v>19186.91999999998</v>
      </c>
      <c r="AB57" s="43">
        <v>8.0428229231163786E-2</v>
      </c>
      <c r="AC57" s="43">
        <v>8.0428229231163786E-2</v>
      </c>
      <c r="AD57" s="43">
        <v>8.0428229231163786E-2</v>
      </c>
      <c r="AE57" s="43">
        <v>8.0428229231163786E-2</v>
      </c>
      <c r="AF57" s="218">
        <v>8.0428229231163786E-2</v>
      </c>
    </row>
    <row r="58" spans="2:32" x14ac:dyDescent="0.25">
      <c r="B58" s="223" t="s">
        <v>52</v>
      </c>
      <c r="C58" s="224"/>
      <c r="D58" s="224"/>
      <c r="E58" s="224"/>
      <c r="F58" s="224"/>
      <c r="G58" s="224"/>
      <c r="H58" s="47">
        <v>315</v>
      </c>
      <c r="I58" s="47">
        <v>315</v>
      </c>
      <c r="J58" s="47">
        <v>315</v>
      </c>
      <c r="K58" s="47">
        <v>315</v>
      </c>
      <c r="L58" s="47">
        <v>315</v>
      </c>
      <c r="M58" s="47">
        <v>209</v>
      </c>
      <c r="N58" s="47">
        <v>209</v>
      </c>
      <c r="O58" s="47">
        <v>209</v>
      </c>
      <c r="P58" s="47">
        <v>209</v>
      </c>
      <c r="Q58" s="47">
        <v>209</v>
      </c>
      <c r="R58" s="191">
        <v>1836.96</v>
      </c>
      <c r="S58" s="191">
        <v>1836.96</v>
      </c>
      <c r="T58" s="191">
        <v>1836.96</v>
      </c>
      <c r="U58" s="191">
        <v>1836.96</v>
      </c>
      <c r="V58" s="191">
        <v>1836.96</v>
      </c>
      <c r="W58" s="191">
        <v>16141.67666666667</v>
      </c>
      <c r="X58" s="191">
        <v>16141.67666666667</v>
      </c>
      <c r="Y58" s="191">
        <v>16141.67666666667</v>
      </c>
      <c r="Z58" s="191">
        <v>16141.67666666667</v>
      </c>
      <c r="AA58" s="191">
        <v>16141.67666666667</v>
      </c>
      <c r="AB58" s="43">
        <v>0.1138023043041997</v>
      </c>
      <c r="AC58" s="43">
        <v>0.1138023043041997</v>
      </c>
      <c r="AD58" s="43">
        <v>0.1138023043041997</v>
      </c>
      <c r="AE58" s="43">
        <v>0.1138023043041997</v>
      </c>
      <c r="AF58" s="218">
        <v>0.1138023043041997</v>
      </c>
    </row>
    <row r="59" spans="2:32" x14ac:dyDescent="0.25">
      <c r="B59" s="223" t="s">
        <v>53</v>
      </c>
      <c r="C59" s="224"/>
      <c r="D59" s="224"/>
      <c r="E59" s="224"/>
      <c r="F59" s="224"/>
      <c r="G59" s="224"/>
      <c r="H59" s="47">
        <v>438</v>
      </c>
      <c r="I59" s="47">
        <v>438</v>
      </c>
      <c r="J59" s="47">
        <v>438</v>
      </c>
      <c r="K59" s="47">
        <v>438</v>
      </c>
      <c r="L59" s="47">
        <v>438</v>
      </c>
      <c r="M59" s="47">
        <v>326</v>
      </c>
      <c r="N59" s="47">
        <v>326</v>
      </c>
      <c r="O59" s="47">
        <v>326</v>
      </c>
      <c r="P59" s="47">
        <v>326</v>
      </c>
      <c r="Q59" s="47">
        <v>326</v>
      </c>
      <c r="R59" s="191">
        <v>2417.5500000000002</v>
      </c>
      <c r="S59" s="191">
        <v>2417.5500000000002</v>
      </c>
      <c r="T59" s="191">
        <v>2417.5500000000002</v>
      </c>
      <c r="U59" s="191">
        <v>2417.5500000000002</v>
      </c>
      <c r="V59" s="191">
        <v>2417.5500000000002</v>
      </c>
      <c r="W59" s="191">
        <v>20638.606666666659</v>
      </c>
      <c r="X59" s="191">
        <v>20638.606666666659</v>
      </c>
      <c r="Y59" s="191">
        <v>20638.606666666659</v>
      </c>
      <c r="Z59" s="191">
        <v>20638.606666666659</v>
      </c>
      <c r="AA59" s="191">
        <v>20638.606666666659</v>
      </c>
      <c r="AB59" s="43">
        <v>0.1171372679874062</v>
      </c>
      <c r="AC59" s="43">
        <v>0.1171372679874062</v>
      </c>
      <c r="AD59" s="43">
        <v>0.1171372679874062</v>
      </c>
      <c r="AE59" s="43">
        <v>0.1171372679874062</v>
      </c>
      <c r="AF59" s="218">
        <v>0.1171372679874062</v>
      </c>
    </row>
    <row r="60" spans="2:32" x14ac:dyDescent="0.25">
      <c r="B60" s="223" t="s">
        <v>54</v>
      </c>
      <c r="C60" s="224"/>
      <c r="D60" s="224"/>
      <c r="E60" s="224"/>
      <c r="F60" s="224"/>
      <c r="G60" s="224"/>
      <c r="H60" s="47">
        <v>495</v>
      </c>
      <c r="I60" s="47">
        <v>495</v>
      </c>
      <c r="J60" s="47">
        <v>495</v>
      </c>
      <c r="K60" s="47">
        <v>495</v>
      </c>
      <c r="L60" s="47">
        <v>495</v>
      </c>
      <c r="M60" s="47">
        <v>397</v>
      </c>
      <c r="N60" s="47">
        <v>397</v>
      </c>
      <c r="O60" s="47">
        <v>397</v>
      </c>
      <c r="P60" s="47">
        <v>397</v>
      </c>
      <c r="Q60" s="47">
        <v>397</v>
      </c>
      <c r="R60" s="191">
        <v>3035.98</v>
      </c>
      <c r="S60" s="191">
        <v>3035.98</v>
      </c>
      <c r="T60" s="191">
        <v>3035.98</v>
      </c>
      <c r="U60" s="191">
        <v>3035.98</v>
      </c>
      <c r="V60" s="191">
        <v>3035.98</v>
      </c>
      <c r="W60" s="191">
        <v>21982.34999999998</v>
      </c>
      <c r="X60" s="191">
        <v>21982.34999999998</v>
      </c>
      <c r="Y60" s="191">
        <v>21982.34999999998</v>
      </c>
      <c r="Z60" s="191">
        <v>21982.34999999998</v>
      </c>
      <c r="AA60" s="191">
        <v>21982.34999999998</v>
      </c>
      <c r="AB60" s="43">
        <v>0.13810989270937829</v>
      </c>
      <c r="AC60" s="43">
        <v>0.13810989270937829</v>
      </c>
      <c r="AD60" s="43">
        <v>0.13810989270937829</v>
      </c>
      <c r="AE60" s="43">
        <v>0.13810989270937829</v>
      </c>
      <c r="AF60" s="218">
        <v>0.13810989270937829</v>
      </c>
    </row>
    <row r="61" spans="2:32" x14ac:dyDescent="0.25">
      <c r="B61" s="223" t="s">
        <v>55</v>
      </c>
      <c r="C61" s="224"/>
      <c r="D61" s="224"/>
      <c r="E61" s="224"/>
      <c r="F61" s="224"/>
      <c r="G61" s="224"/>
      <c r="H61" s="47">
        <v>511</v>
      </c>
      <c r="I61" s="47">
        <v>511</v>
      </c>
      <c r="J61" s="47">
        <v>511</v>
      </c>
      <c r="K61" s="47">
        <v>511</v>
      </c>
      <c r="L61" s="47">
        <v>511</v>
      </c>
      <c r="M61" s="47">
        <v>381</v>
      </c>
      <c r="N61" s="47">
        <v>381</v>
      </c>
      <c r="O61" s="47">
        <v>381</v>
      </c>
      <c r="P61" s="47">
        <v>381</v>
      </c>
      <c r="Q61" s="47">
        <v>381</v>
      </c>
      <c r="R61" s="191">
        <v>2946.2599999999989</v>
      </c>
      <c r="S61" s="191">
        <v>2946.2599999999989</v>
      </c>
      <c r="T61" s="191">
        <v>2946.2599999999989</v>
      </c>
      <c r="U61" s="191">
        <v>2946.2599999999989</v>
      </c>
      <c r="V61" s="191">
        <v>2946.2599999999989</v>
      </c>
      <c r="W61" s="191">
        <v>20701.189999999981</v>
      </c>
      <c r="X61" s="191">
        <v>20701.189999999981</v>
      </c>
      <c r="Y61" s="191">
        <v>20701.189999999981</v>
      </c>
      <c r="Z61" s="191">
        <v>20701.189999999981</v>
      </c>
      <c r="AA61" s="191">
        <v>20701.189999999981</v>
      </c>
      <c r="AB61" s="43">
        <v>0.1423232190999649</v>
      </c>
      <c r="AC61" s="43">
        <v>0.1423232190999649</v>
      </c>
      <c r="AD61" s="43">
        <v>0.1423232190999649</v>
      </c>
      <c r="AE61" s="43">
        <v>0.1423232190999649</v>
      </c>
      <c r="AF61" s="218">
        <v>0.1423232190999649</v>
      </c>
    </row>
    <row r="62" spans="2:32" ht="15.75" thickBot="1" x14ac:dyDescent="0.3">
      <c r="B62" s="227" t="s">
        <v>56</v>
      </c>
      <c r="C62" s="228"/>
      <c r="D62" s="228"/>
      <c r="E62" s="228"/>
      <c r="F62" s="228"/>
      <c r="G62" s="228"/>
      <c r="H62" s="226">
        <v>641</v>
      </c>
      <c r="I62" s="226">
        <v>641</v>
      </c>
      <c r="J62" s="226">
        <v>641</v>
      </c>
      <c r="K62" s="226">
        <v>641</v>
      </c>
      <c r="L62" s="226">
        <v>641</v>
      </c>
      <c r="M62" s="226">
        <v>473</v>
      </c>
      <c r="N62" s="226">
        <v>473</v>
      </c>
      <c r="O62" s="226">
        <v>473</v>
      </c>
      <c r="P62" s="226">
        <v>473</v>
      </c>
      <c r="Q62" s="226">
        <v>473</v>
      </c>
      <c r="R62" s="229">
        <v>3774.82</v>
      </c>
      <c r="S62" s="229">
        <v>3774.82</v>
      </c>
      <c r="T62" s="229">
        <v>3774.82</v>
      </c>
      <c r="U62" s="229">
        <v>3774.82</v>
      </c>
      <c r="V62" s="229">
        <v>3774.82</v>
      </c>
      <c r="W62" s="229">
        <v>19895.44999999999</v>
      </c>
      <c r="X62" s="229">
        <v>19895.44999999999</v>
      </c>
      <c r="Y62" s="229">
        <v>19895.44999999999</v>
      </c>
      <c r="Z62" s="229">
        <v>19895.44999999999</v>
      </c>
      <c r="AA62" s="229">
        <v>19895.44999999999</v>
      </c>
      <c r="AB62" s="230">
        <v>0.18973282836025329</v>
      </c>
      <c r="AC62" s="230">
        <v>0.18973282836025329</v>
      </c>
      <c r="AD62" s="230">
        <v>0.18973282836025329</v>
      </c>
      <c r="AE62" s="230">
        <v>0.18973282836025329</v>
      </c>
      <c r="AF62" s="231">
        <v>0.18973282836025329</v>
      </c>
    </row>
    <row r="90" spans="2:38" x14ac:dyDescent="0.25">
      <c r="AL90" s="14"/>
    </row>
    <row r="95" spans="2:38" ht="15.75" thickBot="1" x14ac:dyDescent="0.3"/>
    <row r="96" spans="2:38" ht="19.5" customHeight="1" x14ac:dyDescent="0.25">
      <c r="B96" s="215" t="s">
        <v>100</v>
      </c>
      <c r="C96" s="216"/>
      <c r="D96" s="216"/>
      <c r="E96" s="216"/>
      <c r="F96" s="216"/>
      <c r="G96" s="216"/>
      <c r="H96" s="216"/>
      <c r="I96" s="216"/>
      <c r="J96" s="216"/>
      <c r="K96" s="216"/>
      <c r="L96" s="216"/>
      <c r="M96" s="216"/>
      <c r="N96" s="216"/>
      <c r="O96" s="216"/>
      <c r="P96" s="216"/>
      <c r="Q96" s="216"/>
      <c r="R96" s="216"/>
      <c r="S96" s="216"/>
      <c r="T96" s="216"/>
      <c r="U96" s="216"/>
      <c r="V96" s="216"/>
      <c r="W96" s="216"/>
      <c r="X96" s="216"/>
      <c r="Y96" s="216"/>
      <c r="Z96" s="216"/>
      <c r="AA96" s="216"/>
      <c r="AB96" s="216"/>
      <c r="AC96" s="216"/>
      <c r="AD96" s="216"/>
      <c r="AE96" s="216"/>
      <c r="AF96" s="217"/>
    </row>
    <row r="97" spans="2:43" x14ac:dyDescent="0.25">
      <c r="B97" s="235" t="s">
        <v>62</v>
      </c>
      <c r="C97" s="236"/>
      <c r="D97" s="236"/>
      <c r="E97" s="236"/>
      <c r="F97" s="236"/>
      <c r="G97" s="236"/>
      <c r="H97" s="236"/>
      <c r="I97" s="236"/>
      <c r="J97" s="236"/>
      <c r="K97" s="236"/>
      <c r="L97" s="236"/>
      <c r="M97" s="236"/>
      <c r="N97" s="236"/>
      <c r="O97" s="236"/>
      <c r="P97" s="237"/>
      <c r="Q97" s="232" t="s">
        <v>59</v>
      </c>
      <c r="R97" s="232"/>
      <c r="S97" s="232"/>
      <c r="T97" s="234"/>
      <c r="U97" s="232" t="s">
        <v>60</v>
      </c>
      <c r="V97" s="232"/>
      <c r="W97" s="232"/>
      <c r="X97" s="234"/>
      <c r="Y97" s="232" t="s">
        <v>61</v>
      </c>
      <c r="Z97" s="232"/>
      <c r="AA97" s="232"/>
      <c r="AB97" s="234"/>
      <c r="AC97" s="232" t="s">
        <v>57</v>
      </c>
      <c r="AD97" s="232"/>
      <c r="AE97" s="232"/>
      <c r="AF97" s="233"/>
    </row>
    <row r="98" spans="2:43" x14ac:dyDescent="0.25">
      <c r="B98" s="238" t="s">
        <v>23</v>
      </c>
      <c r="C98" s="238"/>
      <c r="D98" s="238"/>
      <c r="E98" s="238"/>
      <c r="F98" s="238"/>
      <c r="G98" s="238"/>
      <c r="H98" s="238"/>
      <c r="I98" s="238"/>
      <c r="J98" s="238"/>
      <c r="K98" s="238"/>
      <c r="L98" s="238"/>
      <c r="M98" s="238"/>
      <c r="N98" s="238"/>
      <c r="O98" s="238"/>
      <c r="P98" s="238"/>
      <c r="Q98" s="239">
        <v>31258.763333333329</v>
      </c>
      <c r="R98" s="239">
        <v>31258.763333333329</v>
      </c>
      <c r="S98" s="239">
        <v>31258.763333333329</v>
      </c>
      <c r="T98" s="240">
        <v>31258.763333333329</v>
      </c>
      <c r="U98" s="241">
        <v>4053</v>
      </c>
      <c r="V98" s="241">
        <v>4053</v>
      </c>
      <c r="W98" s="241">
        <v>4053</v>
      </c>
      <c r="X98" s="242">
        <v>4053</v>
      </c>
      <c r="Y98" s="232">
        <v>5234</v>
      </c>
      <c r="Z98" s="232">
        <v>5234</v>
      </c>
      <c r="AA98" s="232">
        <v>5234</v>
      </c>
      <c r="AB98" s="234">
        <v>5234</v>
      </c>
      <c r="AC98" s="243">
        <v>0.1283671232521931</v>
      </c>
      <c r="AD98" s="243">
        <v>0.1283671232521931</v>
      </c>
      <c r="AE98" s="243">
        <v>0.1283671232521931</v>
      </c>
      <c r="AF98" s="244">
        <v>0.1283671232521931</v>
      </c>
    </row>
    <row r="99" spans="2:43" x14ac:dyDescent="0.25">
      <c r="B99" s="225" t="s">
        <v>63</v>
      </c>
      <c r="C99" s="225"/>
      <c r="D99" s="225"/>
      <c r="E99" s="225"/>
      <c r="F99" s="225"/>
      <c r="G99" s="225"/>
      <c r="H99" s="225"/>
      <c r="I99" s="225"/>
      <c r="J99" s="225"/>
      <c r="K99" s="225"/>
      <c r="L99" s="225"/>
      <c r="M99" s="225"/>
      <c r="N99" s="225"/>
      <c r="O99" s="225"/>
      <c r="P99" s="225"/>
      <c r="Q99" s="191">
        <v>84</v>
      </c>
      <c r="R99" s="191">
        <v>84</v>
      </c>
      <c r="S99" s="191">
        <v>84</v>
      </c>
      <c r="T99" s="191">
        <v>84</v>
      </c>
      <c r="U99" s="47">
        <v>7</v>
      </c>
      <c r="V99" s="47">
        <v>7</v>
      </c>
      <c r="W99" s="47">
        <v>7</v>
      </c>
      <c r="X99" s="47">
        <v>7</v>
      </c>
      <c r="Y99" s="49">
        <v>17</v>
      </c>
      <c r="Z99" s="50">
        <v>17</v>
      </c>
      <c r="AA99" s="50">
        <v>17</v>
      </c>
      <c r="AB99" s="51">
        <v>17</v>
      </c>
      <c r="AC99" s="43">
        <v>3.4495409297544859E-4</v>
      </c>
      <c r="AD99" s="43">
        <v>3.4495409297544859E-4</v>
      </c>
      <c r="AE99" s="43">
        <v>3.4495409297544859E-4</v>
      </c>
      <c r="AF99" s="43">
        <v>3.4495409297544859E-4</v>
      </c>
      <c r="AQ99" s="13"/>
    </row>
    <row r="100" spans="2:43" x14ac:dyDescent="0.25">
      <c r="B100" s="225" t="s">
        <v>64</v>
      </c>
      <c r="C100" s="225"/>
      <c r="D100" s="225"/>
      <c r="E100" s="225"/>
      <c r="F100" s="225"/>
      <c r="G100" s="225"/>
      <c r="H100" s="225"/>
      <c r="I100" s="225"/>
      <c r="J100" s="225"/>
      <c r="K100" s="225"/>
      <c r="L100" s="225"/>
      <c r="M100" s="225"/>
      <c r="N100" s="225"/>
      <c r="O100" s="225"/>
      <c r="P100" s="225"/>
      <c r="Q100" s="191">
        <v>91.5</v>
      </c>
      <c r="R100" s="191">
        <v>91.5</v>
      </c>
      <c r="S100" s="191">
        <v>91.5</v>
      </c>
      <c r="T100" s="191">
        <v>91.5</v>
      </c>
      <c r="U100" s="47">
        <v>10</v>
      </c>
      <c r="V100" s="47">
        <v>10</v>
      </c>
      <c r="W100" s="47">
        <v>10</v>
      </c>
      <c r="X100" s="47">
        <v>10</v>
      </c>
      <c r="Y100" s="49">
        <v>10</v>
      </c>
      <c r="Z100" s="50">
        <v>10</v>
      </c>
      <c r="AA100" s="50">
        <v>10</v>
      </c>
      <c r="AB100" s="51">
        <v>10</v>
      </c>
      <c r="AC100" s="43">
        <v>3.7575356556254232E-4</v>
      </c>
      <c r="AD100" s="43">
        <v>3.7575356556254232E-4</v>
      </c>
      <c r="AE100" s="43">
        <v>3.7575356556254232E-4</v>
      </c>
      <c r="AF100" s="43">
        <v>3.7575356556254232E-4</v>
      </c>
      <c r="AQ100" s="13"/>
    </row>
    <row r="101" spans="2:43" x14ac:dyDescent="0.25">
      <c r="B101" s="225" t="s">
        <v>65</v>
      </c>
      <c r="C101" s="225"/>
      <c r="D101" s="225"/>
      <c r="E101" s="225"/>
      <c r="F101" s="225"/>
      <c r="G101" s="225"/>
      <c r="H101" s="225"/>
      <c r="I101" s="225"/>
      <c r="J101" s="225"/>
      <c r="K101" s="225"/>
      <c r="L101" s="225"/>
      <c r="M101" s="225"/>
      <c r="N101" s="225"/>
      <c r="O101" s="225"/>
      <c r="P101" s="225"/>
      <c r="Q101" s="191">
        <v>24</v>
      </c>
      <c r="R101" s="191">
        <v>24</v>
      </c>
      <c r="S101" s="191">
        <v>24</v>
      </c>
      <c r="T101" s="191">
        <v>24</v>
      </c>
      <c r="U101" s="47">
        <v>2</v>
      </c>
      <c r="V101" s="47">
        <v>2</v>
      </c>
      <c r="W101" s="47">
        <v>2</v>
      </c>
      <c r="X101" s="47">
        <v>2</v>
      </c>
      <c r="Y101" s="49">
        <v>2</v>
      </c>
      <c r="Z101" s="50">
        <v>2</v>
      </c>
      <c r="AA101" s="50">
        <v>2</v>
      </c>
      <c r="AB101" s="51">
        <v>2</v>
      </c>
      <c r="AC101" s="43">
        <v>9.8558312278699617E-5</v>
      </c>
      <c r="AD101" s="43">
        <v>9.8558312278699617E-5</v>
      </c>
      <c r="AE101" s="43">
        <v>9.8558312278699617E-5</v>
      </c>
      <c r="AF101" s="43">
        <v>9.8558312278699617E-5</v>
      </c>
      <c r="AQ101" s="13"/>
    </row>
    <row r="102" spans="2:43" x14ac:dyDescent="0.25">
      <c r="B102" s="225" t="s">
        <v>66</v>
      </c>
      <c r="C102" s="225"/>
      <c r="D102" s="225"/>
      <c r="E102" s="225"/>
      <c r="F102" s="225"/>
      <c r="G102" s="225"/>
      <c r="H102" s="225"/>
      <c r="I102" s="225"/>
      <c r="J102" s="225"/>
      <c r="K102" s="225"/>
      <c r="L102" s="225"/>
      <c r="M102" s="225"/>
      <c r="N102" s="225"/>
      <c r="O102" s="225"/>
      <c r="P102" s="225"/>
      <c r="Q102" s="191">
        <v>130.5</v>
      </c>
      <c r="R102" s="191">
        <v>130.5</v>
      </c>
      <c r="S102" s="191">
        <v>130.5</v>
      </c>
      <c r="T102" s="191">
        <v>130.5</v>
      </c>
      <c r="U102" s="47">
        <v>18</v>
      </c>
      <c r="V102" s="47">
        <v>18</v>
      </c>
      <c r="W102" s="47">
        <v>18</v>
      </c>
      <c r="X102" s="47">
        <v>18</v>
      </c>
      <c r="Y102" s="49">
        <v>24</v>
      </c>
      <c r="Z102" s="50">
        <v>24</v>
      </c>
      <c r="AA102" s="50">
        <v>24</v>
      </c>
      <c r="AB102" s="51">
        <v>24</v>
      </c>
      <c r="AC102" s="43">
        <v>5.3591082301542915E-4</v>
      </c>
      <c r="AD102" s="43">
        <v>5.3591082301542915E-4</v>
      </c>
      <c r="AE102" s="43">
        <v>5.3591082301542915E-4</v>
      </c>
      <c r="AF102" s="43">
        <v>5.3591082301542915E-4</v>
      </c>
      <c r="AQ102" s="13"/>
    </row>
    <row r="103" spans="2:43" x14ac:dyDescent="0.25">
      <c r="B103" s="225" t="s">
        <v>67</v>
      </c>
      <c r="C103" s="225"/>
      <c r="D103" s="225"/>
      <c r="E103" s="225"/>
      <c r="F103" s="225"/>
      <c r="G103" s="225"/>
      <c r="H103" s="225"/>
      <c r="I103" s="225"/>
      <c r="J103" s="225"/>
      <c r="K103" s="225"/>
      <c r="L103" s="225"/>
      <c r="M103" s="225"/>
      <c r="N103" s="225"/>
      <c r="O103" s="225"/>
      <c r="P103" s="225"/>
      <c r="Q103" s="191">
        <v>48</v>
      </c>
      <c r="R103" s="191">
        <v>48</v>
      </c>
      <c r="S103" s="191">
        <v>48</v>
      </c>
      <c r="T103" s="191">
        <v>48</v>
      </c>
      <c r="U103" s="47">
        <v>4</v>
      </c>
      <c r="V103" s="47">
        <v>4</v>
      </c>
      <c r="W103" s="47">
        <v>4</v>
      </c>
      <c r="X103" s="47">
        <v>4</v>
      </c>
      <c r="Y103" s="49">
        <v>5</v>
      </c>
      <c r="Z103" s="50">
        <v>5</v>
      </c>
      <c r="AA103" s="50">
        <v>5</v>
      </c>
      <c r="AB103" s="51">
        <v>5</v>
      </c>
      <c r="AC103" s="43">
        <v>1.9711662455739921E-4</v>
      </c>
      <c r="AD103" s="43">
        <v>1.9711662455739921E-4</v>
      </c>
      <c r="AE103" s="43">
        <v>1.9711662455739921E-4</v>
      </c>
      <c r="AF103" s="43">
        <v>1.9711662455739921E-4</v>
      </c>
      <c r="AQ103" s="13"/>
    </row>
    <row r="104" spans="2:43" x14ac:dyDescent="0.25">
      <c r="B104" s="225" t="s">
        <v>68</v>
      </c>
      <c r="C104" s="225"/>
      <c r="D104" s="225"/>
      <c r="E104" s="225"/>
      <c r="F104" s="225"/>
      <c r="G104" s="225"/>
      <c r="H104" s="225"/>
      <c r="I104" s="225"/>
      <c r="J104" s="225"/>
      <c r="K104" s="225"/>
      <c r="L104" s="225"/>
      <c r="M104" s="225"/>
      <c r="N104" s="225"/>
      <c r="O104" s="225"/>
      <c r="P104" s="225"/>
      <c r="Q104" s="191">
        <v>1459.24</v>
      </c>
      <c r="R104" s="191">
        <v>1459.24</v>
      </c>
      <c r="S104" s="191">
        <v>1459.24</v>
      </c>
      <c r="T104" s="191">
        <v>1459.24</v>
      </c>
      <c r="U104" s="47">
        <v>161</v>
      </c>
      <c r="V104" s="47">
        <v>161</v>
      </c>
      <c r="W104" s="47">
        <v>161</v>
      </c>
      <c r="X104" s="47">
        <v>161</v>
      </c>
      <c r="Y104" s="49">
        <v>167</v>
      </c>
      <c r="Z104" s="50">
        <v>167</v>
      </c>
      <c r="AA104" s="50">
        <v>167</v>
      </c>
      <c r="AB104" s="51">
        <v>167</v>
      </c>
      <c r="AC104" s="43">
        <v>5.9925096503987332E-3</v>
      </c>
      <c r="AD104" s="43">
        <v>5.9925096503987332E-3</v>
      </c>
      <c r="AE104" s="43">
        <v>5.9925096503987332E-3</v>
      </c>
      <c r="AF104" s="43">
        <v>5.9925096503987332E-3</v>
      </c>
      <c r="AQ104" s="13"/>
    </row>
    <row r="105" spans="2:43" x14ac:dyDescent="0.25">
      <c r="B105" s="225" t="s">
        <v>69</v>
      </c>
      <c r="C105" s="225"/>
      <c r="D105" s="225"/>
      <c r="E105" s="225"/>
      <c r="F105" s="225"/>
      <c r="G105" s="225"/>
      <c r="H105" s="225"/>
      <c r="I105" s="225"/>
      <c r="J105" s="225"/>
      <c r="K105" s="225"/>
      <c r="L105" s="225"/>
      <c r="M105" s="225"/>
      <c r="N105" s="225"/>
      <c r="O105" s="225"/>
      <c r="P105" s="225"/>
      <c r="Q105" s="191">
        <v>134.5</v>
      </c>
      <c r="R105" s="191">
        <v>134.5</v>
      </c>
      <c r="S105" s="191">
        <v>134.5</v>
      </c>
      <c r="T105" s="191">
        <v>134.5</v>
      </c>
      <c r="U105" s="47">
        <v>12</v>
      </c>
      <c r="V105" s="47">
        <v>12</v>
      </c>
      <c r="W105" s="47">
        <v>12</v>
      </c>
      <c r="X105" s="47">
        <v>12</v>
      </c>
      <c r="Y105" s="49">
        <v>12</v>
      </c>
      <c r="Z105" s="50">
        <v>12</v>
      </c>
      <c r="AA105" s="50">
        <v>12</v>
      </c>
      <c r="AB105" s="51">
        <v>12</v>
      </c>
      <c r="AC105" s="43">
        <v>5.523372083952124E-4</v>
      </c>
      <c r="AD105" s="43">
        <v>5.523372083952124E-4</v>
      </c>
      <c r="AE105" s="43">
        <v>5.523372083952124E-4</v>
      </c>
      <c r="AF105" s="43">
        <v>5.523372083952124E-4</v>
      </c>
      <c r="AQ105" s="13"/>
    </row>
    <row r="106" spans="2:43" x14ac:dyDescent="0.25">
      <c r="B106" s="225" t="s">
        <v>91</v>
      </c>
      <c r="C106" s="225"/>
      <c r="D106" s="225"/>
      <c r="E106" s="225"/>
      <c r="F106" s="225"/>
      <c r="G106" s="225"/>
      <c r="H106" s="225"/>
      <c r="I106" s="225"/>
      <c r="J106" s="225"/>
      <c r="K106" s="225"/>
      <c r="L106" s="225"/>
      <c r="M106" s="225"/>
      <c r="N106" s="225"/>
      <c r="O106" s="225"/>
      <c r="P106" s="225"/>
      <c r="Q106" s="191">
        <v>74.5</v>
      </c>
      <c r="R106" s="191">
        <v>74.5</v>
      </c>
      <c r="S106" s="191">
        <v>74.5</v>
      </c>
      <c r="T106" s="191">
        <v>74.5</v>
      </c>
      <c r="U106" s="47">
        <v>7</v>
      </c>
      <c r="V106" s="47">
        <v>7</v>
      </c>
      <c r="W106" s="47">
        <v>7</v>
      </c>
      <c r="X106" s="47">
        <v>7</v>
      </c>
      <c r="Y106" s="49">
        <v>8</v>
      </c>
      <c r="Z106" s="50">
        <v>8</v>
      </c>
      <c r="AA106" s="50">
        <v>8</v>
      </c>
      <c r="AB106" s="51">
        <v>8</v>
      </c>
      <c r="AC106" s="43">
        <v>3.059414276984634E-4</v>
      </c>
      <c r="AD106" s="43">
        <v>3.059414276984634E-4</v>
      </c>
      <c r="AE106" s="43">
        <v>3.059414276984634E-4</v>
      </c>
      <c r="AF106" s="43">
        <v>3.059414276984634E-4</v>
      </c>
      <c r="AQ106" s="13"/>
    </row>
    <row r="107" spans="2:43" x14ac:dyDescent="0.25">
      <c r="B107" s="225" t="s">
        <v>70</v>
      </c>
      <c r="C107" s="225"/>
      <c r="D107" s="225"/>
      <c r="E107" s="225"/>
      <c r="F107" s="225"/>
      <c r="G107" s="225"/>
      <c r="H107" s="225"/>
      <c r="I107" s="225"/>
      <c r="J107" s="225"/>
      <c r="K107" s="225"/>
      <c r="L107" s="225"/>
      <c r="M107" s="225"/>
      <c r="N107" s="225"/>
      <c r="O107" s="225"/>
      <c r="P107" s="225"/>
      <c r="Q107" s="191">
        <v>611.45999999999992</v>
      </c>
      <c r="R107" s="191">
        <v>611.45999999999992</v>
      </c>
      <c r="S107" s="191">
        <v>611.45999999999992</v>
      </c>
      <c r="T107" s="191">
        <v>611.45999999999992</v>
      </c>
      <c r="U107" s="47">
        <v>288</v>
      </c>
      <c r="V107" s="47">
        <v>288</v>
      </c>
      <c r="W107" s="47">
        <v>288</v>
      </c>
      <c r="X107" s="47">
        <v>288</v>
      </c>
      <c r="Y107" s="49">
        <v>288</v>
      </c>
      <c r="Z107" s="50">
        <v>288</v>
      </c>
      <c r="AA107" s="50">
        <v>288</v>
      </c>
      <c r="AB107" s="51">
        <v>288</v>
      </c>
      <c r="AC107" s="43">
        <v>2.5110194010805691E-3</v>
      </c>
      <c r="AD107" s="43">
        <v>2.5110194010805691E-3</v>
      </c>
      <c r="AE107" s="43">
        <v>2.5110194010805691E-3</v>
      </c>
      <c r="AF107" s="43">
        <v>2.5110194010805691E-3</v>
      </c>
      <c r="AQ107" s="13"/>
    </row>
    <row r="108" spans="2:43" x14ac:dyDescent="0.25">
      <c r="B108" s="225" t="s">
        <v>71</v>
      </c>
      <c r="C108" s="225"/>
      <c r="D108" s="225"/>
      <c r="E108" s="225"/>
      <c r="F108" s="225"/>
      <c r="G108" s="225"/>
      <c r="H108" s="225"/>
      <c r="I108" s="225"/>
      <c r="J108" s="225"/>
      <c r="K108" s="225"/>
      <c r="L108" s="225"/>
      <c r="M108" s="225"/>
      <c r="N108" s="225"/>
      <c r="O108" s="225"/>
      <c r="P108" s="225"/>
      <c r="Q108" s="191">
        <v>9678.75</v>
      </c>
      <c r="R108" s="191">
        <v>9678.75</v>
      </c>
      <c r="S108" s="191">
        <v>9678.75</v>
      </c>
      <c r="T108" s="191">
        <v>9678.75</v>
      </c>
      <c r="U108" s="47">
        <v>1126</v>
      </c>
      <c r="V108" s="47">
        <v>1126</v>
      </c>
      <c r="W108" s="47">
        <v>1126</v>
      </c>
      <c r="X108" s="47">
        <v>1126</v>
      </c>
      <c r="Y108" s="49">
        <v>1963</v>
      </c>
      <c r="Z108" s="50">
        <v>1963</v>
      </c>
      <c r="AA108" s="50">
        <v>1963</v>
      </c>
      <c r="AB108" s="51">
        <v>1963</v>
      </c>
      <c r="AC108" s="43">
        <v>3.9746719373644331E-2</v>
      </c>
      <c r="AD108" s="43">
        <v>3.9746719373644331E-2</v>
      </c>
      <c r="AE108" s="43">
        <v>3.9746719373644331E-2</v>
      </c>
      <c r="AF108" s="43">
        <v>3.9746719373644331E-2</v>
      </c>
      <c r="AQ108" s="13"/>
    </row>
    <row r="109" spans="2:43" x14ac:dyDescent="0.25">
      <c r="B109" s="225" t="s">
        <v>72</v>
      </c>
      <c r="C109" s="225"/>
      <c r="D109" s="225"/>
      <c r="E109" s="225"/>
      <c r="F109" s="225"/>
      <c r="G109" s="225"/>
      <c r="H109" s="225"/>
      <c r="I109" s="225"/>
      <c r="J109" s="225"/>
      <c r="K109" s="225"/>
      <c r="L109" s="225"/>
      <c r="M109" s="225"/>
      <c r="N109" s="225"/>
      <c r="O109" s="225"/>
      <c r="P109" s="225"/>
      <c r="Q109" s="191">
        <v>338.71</v>
      </c>
      <c r="R109" s="191">
        <v>338.71</v>
      </c>
      <c r="S109" s="191">
        <v>338.71</v>
      </c>
      <c r="T109" s="191">
        <v>338.71</v>
      </c>
      <c r="U109" s="47">
        <v>111</v>
      </c>
      <c r="V109" s="47">
        <v>111</v>
      </c>
      <c r="W109" s="47">
        <v>111</v>
      </c>
      <c r="X109" s="47">
        <v>111</v>
      </c>
      <c r="Y109" s="49">
        <v>111</v>
      </c>
      <c r="Z109" s="50">
        <v>111</v>
      </c>
      <c r="AA109" s="50">
        <v>111</v>
      </c>
      <c r="AB109" s="51">
        <v>111</v>
      </c>
      <c r="AC109" s="43">
        <v>1.3909452479965981E-3</v>
      </c>
      <c r="AD109" s="43">
        <v>1.3909452479965981E-3</v>
      </c>
      <c r="AE109" s="43">
        <v>1.3909452479965981E-3</v>
      </c>
      <c r="AF109" s="43">
        <v>1.3909452479965981E-3</v>
      </c>
      <c r="AQ109" s="13"/>
    </row>
    <row r="110" spans="2:43" x14ac:dyDescent="0.25">
      <c r="B110" s="225" t="s">
        <v>73</v>
      </c>
      <c r="C110" s="225"/>
      <c r="D110" s="225"/>
      <c r="E110" s="225"/>
      <c r="F110" s="225"/>
      <c r="G110" s="225"/>
      <c r="H110" s="225"/>
      <c r="I110" s="225"/>
      <c r="J110" s="225"/>
      <c r="K110" s="225"/>
      <c r="L110" s="225"/>
      <c r="M110" s="225"/>
      <c r="N110" s="225"/>
      <c r="O110" s="225"/>
      <c r="P110" s="225"/>
      <c r="Q110" s="191">
        <v>1044</v>
      </c>
      <c r="R110" s="191">
        <v>1044</v>
      </c>
      <c r="S110" s="191">
        <v>1044</v>
      </c>
      <c r="T110" s="191">
        <v>1044</v>
      </c>
      <c r="U110" s="47">
        <v>87</v>
      </c>
      <c r="V110" s="47">
        <v>87</v>
      </c>
      <c r="W110" s="47">
        <v>87</v>
      </c>
      <c r="X110" s="47">
        <v>87</v>
      </c>
      <c r="Y110" s="49">
        <v>217</v>
      </c>
      <c r="Z110" s="50">
        <v>217</v>
      </c>
      <c r="AA110" s="50">
        <v>217</v>
      </c>
      <c r="AB110" s="51">
        <v>217</v>
      </c>
      <c r="AC110" s="43">
        <v>4.2872865841234332E-3</v>
      </c>
      <c r="AD110" s="43">
        <v>4.2872865841234332E-3</v>
      </c>
      <c r="AE110" s="43">
        <v>4.2872865841234332E-3</v>
      </c>
      <c r="AF110" s="43">
        <v>4.2872865841234332E-3</v>
      </c>
    </row>
    <row r="111" spans="2:43" x14ac:dyDescent="0.25">
      <c r="B111" s="225" t="s">
        <v>90</v>
      </c>
      <c r="C111" s="225"/>
      <c r="D111" s="225"/>
      <c r="E111" s="225"/>
      <c r="F111" s="225"/>
      <c r="G111" s="225"/>
      <c r="H111" s="225"/>
      <c r="I111" s="225"/>
      <c r="J111" s="225"/>
      <c r="K111" s="225"/>
      <c r="L111" s="225"/>
      <c r="M111" s="225"/>
      <c r="N111" s="225"/>
      <c r="O111" s="225"/>
      <c r="P111" s="225"/>
      <c r="Q111" s="191">
        <v>315.5</v>
      </c>
      <c r="R111" s="191">
        <v>315.5</v>
      </c>
      <c r="S111" s="191">
        <v>315.5</v>
      </c>
      <c r="T111" s="191">
        <v>315.5</v>
      </c>
      <c r="U111" s="47">
        <v>35</v>
      </c>
      <c r="V111" s="47">
        <v>35</v>
      </c>
      <c r="W111" s="47">
        <v>35</v>
      </c>
      <c r="X111" s="47">
        <v>35</v>
      </c>
      <c r="Y111" s="49">
        <v>64</v>
      </c>
      <c r="Z111" s="50">
        <v>64</v>
      </c>
      <c r="AA111" s="50">
        <v>64</v>
      </c>
      <c r="AB111" s="51">
        <v>64</v>
      </c>
      <c r="AC111" s="43">
        <v>1.295631146830405E-3</v>
      </c>
      <c r="AD111" s="43">
        <v>1.295631146830405E-3</v>
      </c>
      <c r="AE111" s="43">
        <v>1.295631146830405E-3</v>
      </c>
      <c r="AF111" s="43">
        <v>1.295631146830405E-3</v>
      </c>
    </row>
    <row r="112" spans="2:43" x14ac:dyDescent="0.25">
      <c r="B112" s="225" t="s">
        <v>74</v>
      </c>
      <c r="C112" s="225"/>
      <c r="D112" s="225"/>
      <c r="E112" s="225"/>
      <c r="F112" s="225"/>
      <c r="G112" s="225"/>
      <c r="H112" s="225"/>
      <c r="I112" s="225"/>
      <c r="J112" s="225"/>
      <c r="K112" s="225"/>
      <c r="L112" s="225"/>
      <c r="M112" s="225"/>
      <c r="N112" s="225"/>
      <c r="O112" s="225"/>
      <c r="P112" s="225"/>
      <c r="Q112" s="191">
        <v>32.110000000000007</v>
      </c>
      <c r="R112" s="191">
        <v>32.110000000000007</v>
      </c>
      <c r="S112" s="191">
        <v>32.110000000000007</v>
      </c>
      <c r="T112" s="191">
        <v>32.110000000000007</v>
      </c>
      <c r="U112" s="47">
        <v>10</v>
      </c>
      <c r="V112" s="47">
        <v>10</v>
      </c>
      <c r="W112" s="47">
        <v>10</v>
      </c>
      <c r="X112" s="47">
        <v>10</v>
      </c>
      <c r="Y112" s="49">
        <v>10</v>
      </c>
      <c r="Z112" s="50">
        <v>10</v>
      </c>
      <c r="AA112" s="50">
        <v>10</v>
      </c>
      <c r="AB112" s="51">
        <v>10</v>
      </c>
      <c r="AC112" s="43">
        <v>1.3186280863621019E-4</v>
      </c>
      <c r="AD112" s="43">
        <v>1.3186280863621019E-4</v>
      </c>
      <c r="AE112" s="43">
        <v>1.3186280863621019E-4</v>
      </c>
      <c r="AF112" s="43">
        <v>1.3186280863621019E-4</v>
      </c>
    </row>
    <row r="113" spans="2:32" x14ac:dyDescent="0.25">
      <c r="B113" s="225" t="s">
        <v>86</v>
      </c>
      <c r="C113" s="225"/>
      <c r="D113" s="225"/>
      <c r="E113" s="225"/>
      <c r="F113" s="225"/>
      <c r="G113" s="225"/>
      <c r="H113" s="225"/>
      <c r="I113" s="225"/>
      <c r="J113" s="225"/>
      <c r="K113" s="225"/>
      <c r="L113" s="225"/>
      <c r="M113" s="225"/>
      <c r="N113" s="225"/>
      <c r="O113" s="225"/>
      <c r="P113" s="225"/>
      <c r="Q113" s="191">
        <v>756.83</v>
      </c>
      <c r="R113" s="191">
        <v>756.83</v>
      </c>
      <c r="S113" s="191">
        <v>756.83</v>
      </c>
      <c r="T113" s="191">
        <v>756.83</v>
      </c>
      <c r="U113" s="47">
        <v>88</v>
      </c>
      <c r="V113" s="47">
        <v>88</v>
      </c>
      <c r="W113" s="47">
        <v>88</v>
      </c>
      <c r="X113" s="47">
        <v>88</v>
      </c>
      <c r="Y113" s="49">
        <v>88</v>
      </c>
      <c r="Z113" s="50">
        <v>88</v>
      </c>
      <c r="AA113" s="50">
        <v>88</v>
      </c>
      <c r="AB113" s="51">
        <v>88</v>
      </c>
      <c r="AC113" s="43">
        <v>3.1079953117453432E-3</v>
      </c>
      <c r="AD113" s="43">
        <v>3.1079953117453432E-3</v>
      </c>
      <c r="AE113" s="43">
        <v>3.1079953117453432E-3</v>
      </c>
      <c r="AF113" s="43">
        <v>3.1079953117453432E-3</v>
      </c>
    </row>
    <row r="114" spans="2:32" x14ac:dyDescent="0.25">
      <c r="B114" s="225" t="s">
        <v>87</v>
      </c>
      <c r="C114" s="225"/>
      <c r="D114" s="225"/>
      <c r="E114" s="225"/>
      <c r="F114" s="225"/>
      <c r="G114" s="225"/>
      <c r="H114" s="225"/>
      <c r="I114" s="225"/>
      <c r="J114" s="225"/>
      <c r="K114" s="225"/>
      <c r="L114" s="225"/>
      <c r="M114" s="225"/>
      <c r="N114" s="225"/>
      <c r="O114" s="225"/>
      <c r="P114" s="225"/>
      <c r="Q114" s="191">
        <v>12</v>
      </c>
      <c r="R114" s="191">
        <v>12</v>
      </c>
      <c r="S114" s="191">
        <v>12</v>
      </c>
      <c r="T114" s="191">
        <v>12</v>
      </c>
      <c r="U114" s="47">
        <v>1</v>
      </c>
      <c r="V114" s="47">
        <v>1</v>
      </c>
      <c r="W114" s="47">
        <v>1</v>
      </c>
      <c r="X114" s="47">
        <v>1</v>
      </c>
      <c r="Y114" s="49">
        <v>1</v>
      </c>
      <c r="Z114" s="50">
        <v>1</v>
      </c>
      <c r="AA114" s="50">
        <v>1</v>
      </c>
      <c r="AB114" s="51">
        <v>1</v>
      </c>
      <c r="AC114" s="43">
        <v>4.9279156139349809E-5</v>
      </c>
      <c r="AD114" s="43">
        <v>4.9279156139349809E-5</v>
      </c>
      <c r="AE114" s="43">
        <v>4.9279156139349809E-5</v>
      </c>
      <c r="AF114" s="43">
        <v>4.9279156139349809E-5</v>
      </c>
    </row>
    <row r="115" spans="2:32" x14ac:dyDescent="0.25">
      <c r="B115" s="225" t="s">
        <v>88</v>
      </c>
      <c r="C115" s="225"/>
      <c r="D115" s="225"/>
      <c r="E115" s="225"/>
      <c r="F115" s="225"/>
      <c r="G115" s="225"/>
      <c r="H115" s="225"/>
      <c r="I115" s="225"/>
      <c r="J115" s="225"/>
      <c r="K115" s="225"/>
      <c r="L115" s="225"/>
      <c r="M115" s="225"/>
      <c r="N115" s="225"/>
      <c r="O115" s="225"/>
      <c r="P115" s="225"/>
      <c r="Q115" s="191">
        <v>46.7</v>
      </c>
      <c r="R115" s="191">
        <v>46.7</v>
      </c>
      <c r="S115" s="191">
        <v>46.7</v>
      </c>
      <c r="T115" s="191">
        <v>46.7</v>
      </c>
      <c r="U115" s="47">
        <v>8</v>
      </c>
      <c r="V115" s="47">
        <v>8</v>
      </c>
      <c r="W115" s="47">
        <v>8</v>
      </c>
      <c r="X115" s="47">
        <v>8</v>
      </c>
      <c r="Y115" s="49">
        <v>8</v>
      </c>
      <c r="Z115" s="50">
        <v>8</v>
      </c>
      <c r="AA115" s="50">
        <v>8</v>
      </c>
      <c r="AB115" s="51">
        <v>8</v>
      </c>
      <c r="AC115" s="43">
        <v>1.917780493089697E-4</v>
      </c>
      <c r="AD115" s="43">
        <v>1.917780493089697E-4</v>
      </c>
      <c r="AE115" s="43">
        <v>1.917780493089697E-4</v>
      </c>
      <c r="AF115" s="43">
        <v>1.917780493089697E-4</v>
      </c>
    </row>
    <row r="116" spans="2:32" x14ac:dyDescent="0.25">
      <c r="B116" s="225" t="s">
        <v>89</v>
      </c>
      <c r="C116" s="225"/>
      <c r="D116" s="225"/>
      <c r="E116" s="225"/>
      <c r="F116" s="225"/>
      <c r="G116" s="225"/>
      <c r="H116" s="225"/>
      <c r="I116" s="225"/>
      <c r="J116" s="225"/>
      <c r="K116" s="225"/>
      <c r="L116" s="225"/>
      <c r="M116" s="225"/>
      <c r="N116" s="225"/>
      <c r="O116" s="225"/>
      <c r="P116" s="225"/>
      <c r="Q116" s="191">
        <v>7.9600000000000009</v>
      </c>
      <c r="R116" s="191">
        <v>7.9600000000000009</v>
      </c>
      <c r="S116" s="191">
        <v>7.9600000000000009</v>
      </c>
      <c r="T116" s="191">
        <v>7.9600000000000009</v>
      </c>
      <c r="U116" s="47">
        <v>4</v>
      </c>
      <c r="V116" s="47">
        <v>4</v>
      </c>
      <c r="W116" s="47">
        <v>4</v>
      </c>
      <c r="X116" s="47">
        <v>4</v>
      </c>
      <c r="Y116" s="49">
        <v>4</v>
      </c>
      <c r="Z116" s="50">
        <v>4</v>
      </c>
      <c r="AA116" s="50">
        <v>4</v>
      </c>
      <c r="AB116" s="51">
        <v>4</v>
      </c>
      <c r="AC116" s="43">
        <v>3.2688506905768713E-5</v>
      </c>
      <c r="AD116" s="43">
        <v>3.2688506905768713E-5</v>
      </c>
      <c r="AE116" s="43">
        <v>3.2688506905768713E-5</v>
      </c>
      <c r="AF116" s="43">
        <v>3.2688506905768713E-5</v>
      </c>
    </row>
    <row r="117" spans="2:32" x14ac:dyDescent="0.25">
      <c r="B117" s="225" t="s">
        <v>75</v>
      </c>
      <c r="C117" s="225"/>
      <c r="D117" s="225"/>
      <c r="E117" s="225"/>
      <c r="F117" s="225"/>
      <c r="G117" s="225"/>
      <c r="H117" s="225"/>
      <c r="I117" s="225"/>
      <c r="J117" s="225"/>
      <c r="K117" s="225"/>
      <c r="L117" s="225"/>
      <c r="M117" s="225"/>
      <c r="N117" s="225"/>
      <c r="O117" s="225"/>
      <c r="P117" s="225"/>
      <c r="Q117" s="191">
        <v>5733.6133333333328</v>
      </c>
      <c r="R117" s="191">
        <v>5733.6133333333328</v>
      </c>
      <c r="S117" s="191">
        <v>5733.6133333333328</v>
      </c>
      <c r="T117" s="191">
        <v>5733.6133333333328</v>
      </c>
      <c r="U117" s="47">
        <v>631</v>
      </c>
      <c r="V117" s="47">
        <v>631</v>
      </c>
      <c r="W117" s="47">
        <v>631</v>
      </c>
      <c r="X117" s="47">
        <v>631</v>
      </c>
      <c r="Y117" s="49">
        <v>670</v>
      </c>
      <c r="Z117" s="50">
        <v>670</v>
      </c>
      <c r="AA117" s="50">
        <v>670</v>
      </c>
      <c r="AB117" s="51">
        <v>670</v>
      </c>
      <c r="AC117" s="43">
        <v>2.3545635557999271E-2</v>
      </c>
      <c r="AD117" s="43">
        <v>2.3545635557999271E-2</v>
      </c>
      <c r="AE117" s="43">
        <v>2.3545635557999271E-2</v>
      </c>
      <c r="AF117" s="43">
        <v>2.3545635557999271E-2</v>
      </c>
    </row>
    <row r="118" spans="2:32" x14ac:dyDescent="0.25">
      <c r="B118" s="225" t="s">
        <v>76</v>
      </c>
      <c r="C118" s="225"/>
      <c r="D118" s="225"/>
      <c r="E118" s="225"/>
      <c r="F118" s="225"/>
      <c r="G118" s="225"/>
      <c r="H118" s="225"/>
      <c r="I118" s="225"/>
      <c r="J118" s="225"/>
      <c r="K118" s="225"/>
      <c r="L118" s="225"/>
      <c r="M118" s="225"/>
      <c r="N118" s="225"/>
      <c r="O118" s="225"/>
      <c r="P118" s="225"/>
      <c r="Q118" s="191">
        <v>1514</v>
      </c>
      <c r="R118" s="191">
        <v>1514</v>
      </c>
      <c r="S118" s="191">
        <v>1514</v>
      </c>
      <c r="T118" s="191">
        <v>1514</v>
      </c>
      <c r="U118" s="47">
        <v>180</v>
      </c>
      <c r="V118" s="47">
        <v>180</v>
      </c>
      <c r="W118" s="47">
        <v>180</v>
      </c>
      <c r="X118" s="47">
        <v>180</v>
      </c>
      <c r="Y118" s="49">
        <v>194</v>
      </c>
      <c r="Z118" s="50">
        <v>194</v>
      </c>
      <c r="AA118" s="50">
        <v>194</v>
      </c>
      <c r="AB118" s="51">
        <v>194</v>
      </c>
      <c r="AC118" s="43">
        <v>6.2173868662479684E-3</v>
      </c>
      <c r="AD118" s="43">
        <v>6.2173868662479684E-3</v>
      </c>
      <c r="AE118" s="43">
        <v>6.2173868662479684E-3</v>
      </c>
      <c r="AF118" s="43">
        <v>6.2173868662479684E-3</v>
      </c>
    </row>
    <row r="119" spans="2:32" x14ac:dyDescent="0.25">
      <c r="B119" s="225" t="s">
        <v>77</v>
      </c>
      <c r="C119" s="225"/>
      <c r="D119" s="225"/>
      <c r="E119" s="225"/>
      <c r="F119" s="225"/>
      <c r="G119" s="225"/>
      <c r="H119" s="225"/>
      <c r="I119" s="225"/>
      <c r="J119" s="225"/>
      <c r="K119" s="225"/>
      <c r="L119" s="225"/>
      <c r="M119" s="225"/>
      <c r="N119" s="225"/>
      <c r="O119" s="225"/>
      <c r="P119" s="225"/>
      <c r="Q119" s="191">
        <v>1093.3</v>
      </c>
      <c r="R119" s="191">
        <v>1093.3</v>
      </c>
      <c r="S119" s="191">
        <v>1093.3</v>
      </c>
      <c r="T119" s="191">
        <v>1093.3</v>
      </c>
      <c r="U119" s="47">
        <v>151</v>
      </c>
      <c r="V119" s="47">
        <v>151</v>
      </c>
      <c r="W119" s="47">
        <v>151</v>
      </c>
      <c r="X119" s="47">
        <v>151</v>
      </c>
      <c r="Y119" s="49">
        <v>156</v>
      </c>
      <c r="Z119" s="50">
        <v>156</v>
      </c>
      <c r="AA119" s="50">
        <v>156</v>
      </c>
      <c r="AB119" s="51">
        <v>156</v>
      </c>
      <c r="AC119" s="43">
        <v>4.489741783929262E-3</v>
      </c>
      <c r="AD119" s="43">
        <v>4.489741783929262E-3</v>
      </c>
      <c r="AE119" s="43">
        <v>4.489741783929262E-3</v>
      </c>
      <c r="AF119" s="43">
        <v>4.489741783929262E-3</v>
      </c>
    </row>
    <row r="120" spans="2:32" x14ac:dyDescent="0.25">
      <c r="B120" s="225" t="s">
        <v>78</v>
      </c>
      <c r="C120" s="225"/>
      <c r="D120" s="225"/>
      <c r="E120" s="225"/>
      <c r="F120" s="225"/>
      <c r="G120" s="225"/>
      <c r="H120" s="225"/>
      <c r="I120" s="225"/>
      <c r="J120" s="225"/>
      <c r="K120" s="225"/>
      <c r="L120" s="225"/>
      <c r="M120" s="225"/>
      <c r="N120" s="225"/>
      <c r="O120" s="225"/>
      <c r="P120" s="225"/>
      <c r="Q120" s="191">
        <v>15.52</v>
      </c>
      <c r="R120" s="191">
        <v>15.52</v>
      </c>
      <c r="S120" s="191">
        <v>15.52</v>
      </c>
      <c r="T120" s="191">
        <v>15.52</v>
      </c>
      <c r="U120" s="47">
        <v>11</v>
      </c>
      <c r="V120" s="47">
        <v>11</v>
      </c>
      <c r="W120" s="47">
        <v>11</v>
      </c>
      <c r="X120" s="47">
        <v>11</v>
      </c>
      <c r="Y120" s="49">
        <v>11</v>
      </c>
      <c r="Z120" s="50">
        <v>11</v>
      </c>
      <c r="AA120" s="50">
        <v>11</v>
      </c>
      <c r="AB120" s="51">
        <v>11</v>
      </c>
      <c r="AC120" s="43">
        <v>6.3734375273559091E-5</v>
      </c>
      <c r="AD120" s="43">
        <v>6.3734375273559091E-5</v>
      </c>
      <c r="AE120" s="43">
        <v>6.3734375273559091E-5</v>
      </c>
      <c r="AF120" s="43">
        <v>6.3734375273559091E-5</v>
      </c>
    </row>
    <row r="121" spans="2:32" x14ac:dyDescent="0.25">
      <c r="B121" s="225" t="s">
        <v>79</v>
      </c>
      <c r="C121" s="225"/>
      <c r="D121" s="225"/>
      <c r="E121" s="225"/>
      <c r="F121" s="225"/>
      <c r="G121" s="225"/>
      <c r="H121" s="225"/>
      <c r="I121" s="225"/>
      <c r="J121" s="225"/>
      <c r="K121" s="225"/>
      <c r="L121" s="225"/>
      <c r="M121" s="225"/>
      <c r="N121" s="225"/>
      <c r="O121" s="225"/>
      <c r="P121" s="225"/>
      <c r="Q121" s="191">
        <v>27.79</v>
      </c>
      <c r="R121" s="191">
        <v>27.79</v>
      </c>
      <c r="S121" s="191">
        <v>27.79</v>
      </c>
      <c r="T121" s="191">
        <v>27.79</v>
      </c>
      <c r="U121" s="47">
        <v>17</v>
      </c>
      <c r="V121" s="47">
        <v>17</v>
      </c>
      <c r="W121" s="47">
        <v>17</v>
      </c>
      <c r="X121" s="47">
        <v>17</v>
      </c>
      <c r="Y121" s="49">
        <v>17</v>
      </c>
      <c r="Z121" s="50">
        <v>17</v>
      </c>
      <c r="AA121" s="50">
        <v>17</v>
      </c>
      <c r="AB121" s="51">
        <v>17</v>
      </c>
      <c r="AC121" s="43">
        <v>1.1412231242604429E-4</v>
      </c>
      <c r="AD121" s="43">
        <v>1.1412231242604429E-4</v>
      </c>
      <c r="AE121" s="43">
        <v>1.1412231242604429E-4</v>
      </c>
      <c r="AF121" s="43">
        <v>1.1412231242604429E-4</v>
      </c>
    </row>
    <row r="122" spans="2:32" x14ac:dyDescent="0.25">
      <c r="B122" s="225" t="s">
        <v>92</v>
      </c>
      <c r="C122" s="225"/>
      <c r="D122" s="225"/>
      <c r="E122" s="225"/>
      <c r="F122" s="225"/>
      <c r="G122" s="225"/>
      <c r="H122" s="225"/>
      <c r="I122" s="225"/>
      <c r="J122" s="225"/>
      <c r="K122" s="225"/>
      <c r="L122" s="225"/>
      <c r="M122" s="225"/>
      <c r="N122" s="225"/>
      <c r="O122" s="225"/>
      <c r="P122" s="225"/>
      <c r="Q122" s="191">
        <v>375.24</v>
      </c>
      <c r="R122" s="191">
        <v>375.24</v>
      </c>
      <c r="S122" s="191">
        <v>375.24</v>
      </c>
      <c r="T122" s="191">
        <v>375.24</v>
      </c>
      <c r="U122" s="47">
        <v>45</v>
      </c>
      <c r="V122" s="47">
        <v>45</v>
      </c>
      <c r="W122" s="47">
        <v>45</v>
      </c>
      <c r="X122" s="47">
        <v>45</v>
      </c>
      <c r="Y122" s="49">
        <v>45</v>
      </c>
      <c r="Z122" s="50">
        <v>45</v>
      </c>
      <c r="AA122" s="50">
        <v>45</v>
      </c>
      <c r="AB122" s="51">
        <v>45</v>
      </c>
      <c r="AC122" s="43">
        <v>1.5409592124774681E-3</v>
      </c>
      <c r="AD122" s="43">
        <v>1.5409592124774681E-3</v>
      </c>
      <c r="AE122" s="43">
        <v>1.5409592124774681E-3</v>
      </c>
      <c r="AF122" s="43">
        <v>1.5409592124774681E-3</v>
      </c>
    </row>
    <row r="123" spans="2:32" x14ac:dyDescent="0.25">
      <c r="B123" s="225" t="s">
        <v>80</v>
      </c>
      <c r="C123" s="225"/>
      <c r="D123" s="225"/>
      <c r="E123" s="225"/>
      <c r="F123" s="225"/>
      <c r="G123" s="225"/>
      <c r="H123" s="225"/>
      <c r="I123" s="225"/>
      <c r="J123" s="225"/>
      <c r="K123" s="225"/>
      <c r="L123" s="225"/>
      <c r="M123" s="225"/>
      <c r="N123" s="225"/>
      <c r="O123" s="225"/>
      <c r="P123" s="225"/>
      <c r="Q123" s="191">
        <v>1294.900000000001</v>
      </c>
      <c r="R123" s="191">
        <v>1294.900000000001</v>
      </c>
      <c r="S123" s="191">
        <v>1294.900000000001</v>
      </c>
      <c r="T123" s="191">
        <v>1294.900000000001</v>
      </c>
      <c r="U123" s="47">
        <v>298</v>
      </c>
      <c r="V123" s="47">
        <v>298</v>
      </c>
      <c r="W123" s="47">
        <v>298</v>
      </c>
      <c r="X123" s="47">
        <v>298</v>
      </c>
      <c r="Y123" s="49">
        <v>303</v>
      </c>
      <c r="Z123" s="50">
        <v>303</v>
      </c>
      <c r="AA123" s="50">
        <v>303</v>
      </c>
      <c r="AB123" s="51">
        <v>303</v>
      </c>
      <c r="AC123" s="43">
        <v>5.3176316070703417E-3</v>
      </c>
      <c r="AD123" s="43">
        <v>5.3176316070703417E-3</v>
      </c>
      <c r="AE123" s="43">
        <v>5.3176316070703417E-3</v>
      </c>
      <c r="AF123" s="43">
        <v>5.3176316070703417E-3</v>
      </c>
    </row>
    <row r="124" spans="2:32" x14ac:dyDescent="0.25">
      <c r="B124" s="225" t="s">
        <v>81</v>
      </c>
      <c r="C124" s="225"/>
      <c r="D124" s="225"/>
      <c r="E124" s="225"/>
      <c r="F124" s="225"/>
      <c r="G124" s="225"/>
      <c r="H124" s="225"/>
      <c r="I124" s="225"/>
      <c r="J124" s="225"/>
      <c r="K124" s="225"/>
      <c r="L124" s="225"/>
      <c r="M124" s="225"/>
      <c r="N124" s="225"/>
      <c r="O124" s="225"/>
      <c r="P124" s="225"/>
      <c r="Q124" s="191">
        <v>1056</v>
      </c>
      <c r="R124" s="191">
        <v>1056</v>
      </c>
      <c r="S124" s="191">
        <v>1056</v>
      </c>
      <c r="T124" s="191">
        <v>1056</v>
      </c>
      <c r="U124" s="47">
        <v>88</v>
      </c>
      <c r="V124" s="47">
        <v>88</v>
      </c>
      <c r="W124" s="47">
        <v>88</v>
      </c>
      <c r="X124" s="47">
        <v>88</v>
      </c>
      <c r="Y124" s="49">
        <v>88</v>
      </c>
      <c r="Z124" s="50">
        <v>88</v>
      </c>
      <c r="AA124" s="50">
        <v>88</v>
      </c>
      <c r="AB124" s="51">
        <v>88</v>
      </c>
      <c r="AC124" s="43">
        <v>4.3365657402627831E-3</v>
      </c>
      <c r="AD124" s="43">
        <v>4.3365657402627831E-3</v>
      </c>
      <c r="AE124" s="43">
        <v>4.3365657402627831E-3</v>
      </c>
      <c r="AF124" s="43">
        <v>4.3365657402627831E-3</v>
      </c>
    </row>
    <row r="125" spans="2:32" x14ac:dyDescent="0.25">
      <c r="B125" s="225" t="s">
        <v>82</v>
      </c>
      <c r="C125" s="225"/>
      <c r="D125" s="225"/>
      <c r="E125" s="225"/>
      <c r="F125" s="225"/>
      <c r="G125" s="225"/>
      <c r="H125" s="225"/>
      <c r="I125" s="225"/>
      <c r="J125" s="225"/>
      <c r="K125" s="225"/>
      <c r="L125" s="225"/>
      <c r="M125" s="225"/>
      <c r="N125" s="225"/>
      <c r="O125" s="225"/>
      <c r="P125" s="225"/>
      <c r="Q125" s="191">
        <v>312</v>
      </c>
      <c r="R125" s="191">
        <v>312</v>
      </c>
      <c r="S125" s="191">
        <v>312</v>
      </c>
      <c r="T125" s="191">
        <v>312</v>
      </c>
      <c r="U125" s="47">
        <v>26</v>
      </c>
      <c r="V125" s="47">
        <v>26</v>
      </c>
      <c r="W125" s="47">
        <v>26</v>
      </c>
      <c r="X125" s="47">
        <v>26</v>
      </c>
      <c r="Y125" s="49">
        <v>62</v>
      </c>
      <c r="Z125" s="50">
        <v>62</v>
      </c>
      <c r="AA125" s="50">
        <v>62</v>
      </c>
      <c r="AB125" s="51">
        <v>62</v>
      </c>
      <c r="AC125" s="43">
        <v>1.2812580596230951E-3</v>
      </c>
      <c r="AD125" s="43">
        <v>1.2812580596230951E-3</v>
      </c>
      <c r="AE125" s="43">
        <v>1.2812580596230951E-3</v>
      </c>
      <c r="AF125" s="43">
        <v>1.2812580596230951E-3</v>
      </c>
    </row>
    <row r="126" spans="2:32" x14ac:dyDescent="0.25">
      <c r="B126" s="225" t="s">
        <v>83</v>
      </c>
      <c r="C126" s="225"/>
      <c r="D126" s="225"/>
      <c r="E126" s="225"/>
      <c r="F126" s="225"/>
      <c r="G126" s="225"/>
      <c r="H126" s="225"/>
      <c r="I126" s="225"/>
      <c r="J126" s="225"/>
      <c r="K126" s="225"/>
      <c r="L126" s="225"/>
      <c r="M126" s="225"/>
      <c r="N126" s="225"/>
      <c r="O126" s="225"/>
      <c r="P126" s="225"/>
      <c r="Q126" s="191">
        <v>3909.7199999999989</v>
      </c>
      <c r="R126" s="191">
        <v>3909.7199999999989</v>
      </c>
      <c r="S126" s="191">
        <v>3909.7199999999989</v>
      </c>
      <c r="T126" s="191">
        <v>3909.7199999999989</v>
      </c>
      <c r="U126" s="47">
        <v>502</v>
      </c>
      <c r="V126" s="47">
        <v>502</v>
      </c>
      <c r="W126" s="47">
        <v>502</v>
      </c>
      <c r="X126" s="47">
        <v>502</v>
      </c>
      <c r="Y126" s="49">
        <v>543</v>
      </c>
      <c r="Z126" s="50">
        <v>543</v>
      </c>
      <c r="AA126" s="50">
        <v>543</v>
      </c>
      <c r="AB126" s="51">
        <v>543</v>
      </c>
      <c r="AC126" s="43">
        <v>1.605564186176156E-2</v>
      </c>
      <c r="AD126" s="43">
        <v>1.605564186176156E-2</v>
      </c>
      <c r="AE126" s="43">
        <v>1.605564186176156E-2</v>
      </c>
      <c r="AF126" s="43">
        <v>1.605564186176156E-2</v>
      </c>
    </row>
    <row r="127" spans="2:32" x14ac:dyDescent="0.25">
      <c r="B127" s="225" t="s">
        <v>84</v>
      </c>
      <c r="C127" s="225"/>
      <c r="D127" s="225"/>
      <c r="E127" s="225"/>
      <c r="F127" s="225"/>
      <c r="G127" s="225"/>
      <c r="H127" s="225"/>
      <c r="I127" s="225"/>
      <c r="J127" s="225"/>
      <c r="K127" s="225"/>
      <c r="L127" s="225"/>
      <c r="M127" s="225"/>
      <c r="N127" s="225"/>
      <c r="O127" s="225"/>
      <c r="P127" s="225"/>
      <c r="Q127" s="191">
        <v>681.16999999999985</v>
      </c>
      <c r="R127" s="191">
        <v>681.16999999999985</v>
      </c>
      <c r="S127" s="191">
        <v>681.16999999999985</v>
      </c>
      <c r="T127" s="191">
        <v>681.16999999999985</v>
      </c>
      <c r="U127" s="47">
        <v>76</v>
      </c>
      <c r="V127" s="47">
        <v>76</v>
      </c>
      <c r="W127" s="47">
        <v>76</v>
      </c>
      <c r="X127" s="47">
        <v>76</v>
      </c>
      <c r="Y127" s="49">
        <v>76</v>
      </c>
      <c r="Z127" s="50">
        <v>76</v>
      </c>
      <c r="AA127" s="50">
        <v>76</v>
      </c>
      <c r="AB127" s="51">
        <v>76</v>
      </c>
      <c r="AC127" s="43">
        <v>2.7972902322867419E-3</v>
      </c>
      <c r="AD127" s="43">
        <v>2.7972902322867419E-3</v>
      </c>
      <c r="AE127" s="43">
        <v>2.7972902322867419E-3</v>
      </c>
      <c r="AF127" s="43">
        <v>2.7972902322867419E-3</v>
      </c>
    </row>
    <row r="128" spans="2:32" x14ac:dyDescent="0.25">
      <c r="B128" s="225" t="s">
        <v>85</v>
      </c>
      <c r="C128" s="225"/>
      <c r="D128" s="225"/>
      <c r="E128" s="225"/>
      <c r="F128" s="225"/>
      <c r="G128" s="225"/>
      <c r="H128" s="225"/>
      <c r="I128" s="225"/>
      <c r="J128" s="225"/>
      <c r="K128" s="225"/>
      <c r="L128" s="225"/>
      <c r="M128" s="225"/>
      <c r="N128" s="225"/>
      <c r="O128" s="225"/>
      <c r="P128" s="225"/>
      <c r="Q128" s="191">
        <v>355.25</v>
      </c>
      <c r="R128" s="191">
        <v>355.25</v>
      </c>
      <c r="S128" s="191">
        <v>355.25</v>
      </c>
      <c r="T128" s="191">
        <v>355.25</v>
      </c>
      <c r="U128" s="47">
        <v>49</v>
      </c>
      <c r="V128" s="47">
        <v>49</v>
      </c>
      <c r="W128" s="47">
        <v>49</v>
      </c>
      <c r="X128" s="47">
        <v>49</v>
      </c>
      <c r="Y128" s="49">
        <v>70</v>
      </c>
      <c r="Z128" s="50">
        <v>70</v>
      </c>
      <c r="AA128" s="50">
        <v>70</v>
      </c>
      <c r="AB128" s="51">
        <v>70</v>
      </c>
      <c r="AC128" s="43">
        <v>1.458868351542002E-3</v>
      </c>
      <c r="AD128" s="43">
        <v>1.458868351542002E-3</v>
      </c>
      <c r="AE128" s="43">
        <v>1.458868351542002E-3</v>
      </c>
      <c r="AF128" s="43">
        <v>1.458868351542002E-3</v>
      </c>
    </row>
    <row r="131" spans="2:25" x14ac:dyDescent="0.25">
      <c r="B131" s="120" t="s">
        <v>93</v>
      </c>
      <c r="C131" s="120"/>
      <c r="D131" s="120" t="s">
        <v>94</v>
      </c>
      <c r="E131" s="120"/>
      <c r="F131" s="120"/>
      <c r="G131" s="120"/>
      <c r="H131" s="120" t="s">
        <v>95</v>
      </c>
      <c r="I131" s="120"/>
      <c r="J131" s="120"/>
      <c r="K131" s="120"/>
      <c r="L131" s="120" t="s">
        <v>96</v>
      </c>
      <c r="M131" s="120"/>
      <c r="N131" s="120"/>
      <c r="O131" s="120"/>
      <c r="P131" s="120" t="s">
        <v>97</v>
      </c>
      <c r="Q131" s="120"/>
      <c r="R131" s="120"/>
      <c r="S131" s="120"/>
      <c r="T131" t="s">
        <v>98</v>
      </c>
      <c r="Y131" t="s">
        <v>99</v>
      </c>
    </row>
  </sheetData>
  <mergeCells count="264">
    <mergeCell ref="Q128:T128"/>
    <mergeCell ref="U128:X128"/>
    <mergeCell ref="Y128:AB128"/>
    <mergeCell ref="AC128:AF128"/>
    <mergeCell ref="B98:P98"/>
    <mergeCell ref="Q98:T98"/>
    <mergeCell ref="U98:X98"/>
    <mergeCell ref="Y98:AB98"/>
    <mergeCell ref="AC98:AF98"/>
    <mergeCell ref="U125:X125"/>
    <mergeCell ref="Y125:AB125"/>
    <mergeCell ref="AC125:AF125"/>
    <mergeCell ref="Q126:T126"/>
    <mergeCell ref="U126:X126"/>
    <mergeCell ref="Y126:AB126"/>
    <mergeCell ref="AC126:AF126"/>
    <mergeCell ref="Q127:T127"/>
    <mergeCell ref="U127:X127"/>
    <mergeCell ref="Y127:AB127"/>
    <mergeCell ref="AC127:AF127"/>
    <mergeCell ref="Y122:AB122"/>
    <mergeCell ref="AC122:AF122"/>
    <mergeCell ref="Q123:T123"/>
    <mergeCell ref="U123:X123"/>
    <mergeCell ref="Y123:AB123"/>
    <mergeCell ref="AC123:AF123"/>
    <mergeCell ref="Q124:T124"/>
    <mergeCell ref="U124:X124"/>
    <mergeCell ref="Y124:AB124"/>
    <mergeCell ref="AC124:AF124"/>
    <mergeCell ref="Y119:AB119"/>
    <mergeCell ref="AC119:AF119"/>
    <mergeCell ref="Q120:T120"/>
    <mergeCell ref="U120:X120"/>
    <mergeCell ref="Y120:AB120"/>
    <mergeCell ref="AC120:AF120"/>
    <mergeCell ref="Q121:T121"/>
    <mergeCell ref="U121:X121"/>
    <mergeCell ref="Y121:AB121"/>
    <mergeCell ref="AC121:AF121"/>
    <mergeCell ref="Y116:AB116"/>
    <mergeCell ref="AC116:AF116"/>
    <mergeCell ref="Q117:T117"/>
    <mergeCell ref="U117:X117"/>
    <mergeCell ref="Y117:AB117"/>
    <mergeCell ref="AC117:AF117"/>
    <mergeCell ref="Q118:T118"/>
    <mergeCell ref="U118:X118"/>
    <mergeCell ref="Y118:AB118"/>
    <mergeCell ref="AC118:AF118"/>
    <mergeCell ref="Y113:AB113"/>
    <mergeCell ref="AC113:AF113"/>
    <mergeCell ref="Q114:T114"/>
    <mergeCell ref="U114:X114"/>
    <mergeCell ref="Y114:AB114"/>
    <mergeCell ref="AC114:AF114"/>
    <mergeCell ref="Q115:T115"/>
    <mergeCell ref="U115:X115"/>
    <mergeCell ref="Y115:AB115"/>
    <mergeCell ref="AC115:AF115"/>
    <mergeCell ref="B122:P122"/>
    <mergeCell ref="B123:P123"/>
    <mergeCell ref="B124:P124"/>
    <mergeCell ref="B125:P125"/>
    <mergeCell ref="B126:P126"/>
    <mergeCell ref="B127:P127"/>
    <mergeCell ref="B128:P128"/>
    <mergeCell ref="Q100:T100"/>
    <mergeCell ref="U100:X100"/>
    <mergeCell ref="Q101:T101"/>
    <mergeCell ref="U101:X101"/>
    <mergeCell ref="Q102:T102"/>
    <mergeCell ref="U102:X102"/>
    <mergeCell ref="Q103:T103"/>
    <mergeCell ref="U103:X103"/>
    <mergeCell ref="Q113:T113"/>
    <mergeCell ref="U113:X113"/>
    <mergeCell ref="Q116:T116"/>
    <mergeCell ref="U116:X116"/>
    <mergeCell ref="Q119:T119"/>
    <mergeCell ref="U119:X119"/>
    <mergeCell ref="Q122:T122"/>
    <mergeCell ref="U122:X122"/>
    <mergeCell ref="Q125:T125"/>
    <mergeCell ref="B113:P113"/>
    <mergeCell ref="B114:P114"/>
    <mergeCell ref="B115:P115"/>
    <mergeCell ref="B116:P116"/>
    <mergeCell ref="B117:P117"/>
    <mergeCell ref="B118:P118"/>
    <mergeCell ref="B119:P119"/>
    <mergeCell ref="B120:P120"/>
    <mergeCell ref="B121:P121"/>
    <mergeCell ref="Q99:T99"/>
    <mergeCell ref="U99:X99"/>
    <mergeCell ref="Y99:AB99"/>
    <mergeCell ref="AC99:AF99"/>
    <mergeCell ref="B99:P99"/>
    <mergeCell ref="B100:P100"/>
    <mergeCell ref="B101:P101"/>
    <mergeCell ref="B102:P102"/>
    <mergeCell ref="B103:P103"/>
    <mergeCell ref="Y100:AB100"/>
    <mergeCell ref="AC100:AF100"/>
    <mergeCell ref="Y101:AB101"/>
    <mergeCell ref="AC101:AF101"/>
    <mergeCell ref="Y102:AB102"/>
    <mergeCell ref="AC102:AF102"/>
    <mergeCell ref="Y103:AB103"/>
    <mergeCell ref="AC97:AF97"/>
    <mergeCell ref="Q97:T97"/>
    <mergeCell ref="U97:X97"/>
    <mergeCell ref="Y97:AB97"/>
    <mergeCell ref="B97:P97"/>
    <mergeCell ref="B111:P111"/>
    <mergeCell ref="B112:P112"/>
    <mergeCell ref="Q111:T111"/>
    <mergeCell ref="U111:X111"/>
    <mergeCell ref="Y111:AB111"/>
    <mergeCell ref="AC111:AF111"/>
    <mergeCell ref="Q112:T112"/>
    <mergeCell ref="U112:X112"/>
    <mergeCell ref="Y112:AB112"/>
    <mergeCell ref="AC112:AF112"/>
    <mergeCell ref="B109:P109"/>
    <mergeCell ref="B110:P110"/>
    <mergeCell ref="Q109:T109"/>
    <mergeCell ref="U109:X109"/>
    <mergeCell ref="Y109:AB109"/>
    <mergeCell ref="AC109:AF109"/>
    <mergeCell ref="Q110:T110"/>
    <mergeCell ref="U110:X110"/>
    <mergeCell ref="Y110:AB110"/>
    <mergeCell ref="AC110:AF110"/>
    <mergeCell ref="B107:P107"/>
    <mergeCell ref="B108:P108"/>
    <mergeCell ref="Q107:T107"/>
    <mergeCell ref="U107:X107"/>
    <mergeCell ref="Y107:AB107"/>
    <mergeCell ref="AC107:AF107"/>
    <mergeCell ref="Q108:T108"/>
    <mergeCell ref="U108:X108"/>
    <mergeCell ref="Y108:AB108"/>
    <mergeCell ref="AC108:AF108"/>
    <mergeCell ref="B105:P105"/>
    <mergeCell ref="B106:P106"/>
    <mergeCell ref="Q105:T105"/>
    <mergeCell ref="U105:X105"/>
    <mergeCell ref="Y105:AB105"/>
    <mergeCell ref="AC105:AF105"/>
    <mergeCell ref="Q106:T106"/>
    <mergeCell ref="U106:X106"/>
    <mergeCell ref="Y106:AB106"/>
    <mergeCell ref="AC106:AF106"/>
    <mergeCell ref="B104:P104"/>
    <mergeCell ref="AC103:AF103"/>
    <mergeCell ref="Q104:T104"/>
    <mergeCell ref="U104:X104"/>
    <mergeCell ref="Y104:AB104"/>
    <mergeCell ref="AC104:AF104"/>
    <mergeCell ref="H59:L59"/>
    <mergeCell ref="H60:L60"/>
    <mergeCell ref="H61:L61"/>
    <mergeCell ref="H62:L62"/>
    <mergeCell ref="B59:G59"/>
    <mergeCell ref="B60:G60"/>
    <mergeCell ref="B61:G61"/>
    <mergeCell ref="B62:G62"/>
    <mergeCell ref="M61:Q61"/>
    <mergeCell ref="R61:V61"/>
    <mergeCell ref="W61:AA61"/>
    <mergeCell ref="AB61:AF61"/>
    <mergeCell ref="M62:Q62"/>
    <mergeCell ref="R62:V62"/>
    <mergeCell ref="W62:AA62"/>
    <mergeCell ref="AB62:AF62"/>
    <mergeCell ref="R59:V59"/>
    <mergeCell ref="W59:AA59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H50:L50"/>
    <mergeCell ref="H51:L51"/>
    <mergeCell ref="H52:L52"/>
    <mergeCell ref="H53:L53"/>
    <mergeCell ref="H54:L54"/>
    <mergeCell ref="H55:L55"/>
    <mergeCell ref="H56:L56"/>
    <mergeCell ref="H57:L57"/>
    <mergeCell ref="H58:L58"/>
    <mergeCell ref="R52:V52"/>
    <mergeCell ref="W52:AA52"/>
    <mergeCell ref="AB52:AF52"/>
    <mergeCell ref="M53:Q53"/>
    <mergeCell ref="R53:V53"/>
    <mergeCell ref="W53:AA53"/>
    <mergeCell ref="AB53:AF53"/>
    <mergeCell ref="AB59:AF59"/>
    <mergeCell ref="M60:Q60"/>
    <mergeCell ref="R60:V60"/>
    <mergeCell ref="W60:AA60"/>
    <mergeCell ref="AB60:AF60"/>
    <mergeCell ref="M56:Q56"/>
    <mergeCell ref="R56:V56"/>
    <mergeCell ref="W56:AA56"/>
    <mergeCell ref="AB56:AF56"/>
    <mergeCell ref="M57:Q57"/>
    <mergeCell ref="R57:V57"/>
    <mergeCell ref="W57:AA57"/>
    <mergeCell ref="AB57:AF57"/>
    <mergeCell ref="V11:AA11"/>
    <mergeCell ref="B96:AF96"/>
    <mergeCell ref="M58:Q58"/>
    <mergeCell ref="R58:V58"/>
    <mergeCell ref="W58:AA58"/>
    <mergeCell ref="AB58:AF58"/>
    <mergeCell ref="M59:Q59"/>
    <mergeCell ref="M50:Q50"/>
    <mergeCell ref="R50:V50"/>
    <mergeCell ref="W50:AA50"/>
    <mergeCell ref="AB50:AF50"/>
    <mergeCell ref="M51:Q51"/>
    <mergeCell ref="R51:V51"/>
    <mergeCell ref="W51:AA51"/>
    <mergeCell ref="M54:Q54"/>
    <mergeCell ref="R54:V54"/>
    <mergeCell ref="W54:AA54"/>
    <mergeCell ref="AB54:AF54"/>
    <mergeCell ref="M55:Q55"/>
    <mergeCell ref="R55:V55"/>
    <mergeCell ref="W55:AA55"/>
    <mergeCell ref="AB55:AF55"/>
    <mergeCell ref="AB51:AF51"/>
    <mergeCell ref="M52:Q52"/>
    <mergeCell ref="A1:AF2"/>
    <mergeCell ref="A3:AF3"/>
    <mergeCell ref="K5:W5"/>
    <mergeCell ref="AA5:AF5"/>
    <mergeCell ref="K6:W6"/>
    <mergeCell ref="AA6:AF6"/>
    <mergeCell ref="B131:C131"/>
    <mergeCell ref="D131:G131"/>
    <mergeCell ref="H131:K131"/>
    <mergeCell ref="L131:O131"/>
    <mergeCell ref="P131:S131"/>
    <mergeCell ref="H48:AF48"/>
    <mergeCell ref="AB49:AF49"/>
    <mergeCell ref="W49:AA49"/>
    <mergeCell ref="M49:Q49"/>
    <mergeCell ref="R49:V49"/>
    <mergeCell ref="H49:L49"/>
    <mergeCell ref="B48:G48"/>
    <mergeCell ref="B49:G49"/>
    <mergeCell ref="F10:K10"/>
    <mergeCell ref="N10:S10"/>
    <mergeCell ref="V10:AA10"/>
    <mergeCell ref="F11:K11"/>
    <mergeCell ref="N11:S11"/>
  </mergeCells>
  <phoneticPr fontId="1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 26 ABSENTISMO </vt:lpstr>
      <vt:lpstr>Febrero 2026 ABSENTISMO</vt:lpstr>
      <vt:lpstr>Marzo 2026 Absentismo</vt:lpstr>
      <vt:lpstr>Abril 2026 Absentismo</vt:lpstr>
      <vt:lpstr>Mayo 2026 Absentismo</vt:lpstr>
      <vt:lpstr>Junio 2026 Absentismo</vt:lpstr>
      <vt:lpstr>Hoja1</vt:lpstr>
      <vt:lpstr>2025 ABSENTISMO NÓMINA</vt:lpstr>
      <vt:lpstr>2025 ABSENTISMO RR.HH.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Almela Gozalbo</dc:creator>
  <cp:lastModifiedBy>Antonio Almela Gozalbo</cp:lastModifiedBy>
  <cp:lastPrinted>2026-08-20T08:36:33Z</cp:lastPrinted>
  <dcterms:created xsi:type="dcterms:W3CDTF">2025-11-27T08:43:24Z</dcterms:created>
  <dcterms:modified xsi:type="dcterms:W3CDTF">2026-08-20T09:18:37Z</dcterms:modified>
</cp:coreProperties>
</file>